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520" tabRatio="484" activeTab="1"/>
  </bookViews>
  <sheets>
    <sheet name="Závislost" sheetId="1" r:id="rId1"/>
    <sheet name="Rok 2010" sheetId="2" r:id="rId2"/>
    <sheet name="Rok 2011" sheetId="3" r:id="rId3"/>
    <sheet name="Rok 2012" sheetId="4" r:id="rId4"/>
    <sheet name="Rok 2013" sheetId="5" r:id="rId5"/>
    <sheet name="Příklad" sheetId="6" r:id="rId6"/>
  </sheets>
  <definedNames>
    <definedName name="_xlnm.Print_Area" localSheetId="5">'Příklad'!$B$1:$K$32</definedName>
    <definedName name="_xlnm.Print_Area" localSheetId="1">'Rok 2010'!$B$1:$K$32</definedName>
    <definedName name="_xlnm.Print_Area" localSheetId="2">'Rok 2011'!$B$1:$K$32</definedName>
    <definedName name="_xlnm.Print_Area" localSheetId="3">'Rok 2012'!$B$1:$K$32</definedName>
    <definedName name="_xlnm.Print_Area" localSheetId="4">'Rok 2013'!$B$1:$K$33</definedName>
    <definedName name="_xlnm.Print_Area" localSheetId="0">'Závislost'!#REF!</definedName>
  </definedNames>
  <calcPr fullCalcOnLoad="1"/>
</workbook>
</file>

<file path=xl/sharedStrings.xml><?xml version="1.0" encoding="utf-8"?>
<sst xmlns="http://schemas.openxmlformats.org/spreadsheetml/2006/main" count="740" uniqueCount="173">
  <si>
    <t>líska</t>
  </si>
  <si>
    <t>dřín</t>
  </si>
  <si>
    <t>jíva</t>
  </si>
  <si>
    <t>sněženky</t>
  </si>
  <si>
    <t>krokus</t>
  </si>
  <si>
    <t>bříza</t>
  </si>
  <si>
    <t>třešně</t>
  </si>
  <si>
    <t>řepka</t>
  </si>
  <si>
    <t>kaštan</t>
  </si>
  <si>
    <t>meruňky</t>
  </si>
  <si>
    <t>y=23,482*x^1,4148</t>
  </si>
  <si>
    <t>Nakladeno
vajíček</t>
  </si>
  <si>
    <t>Datum</t>
  </si>
  <si>
    <t>17.2.</t>
  </si>
  <si>
    <t>Maximální
teplota °C</t>
  </si>
  <si>
    <t>Rovnice závislosti - mocninný typ:</t>
  </si>
  <si>
    <t>Zdroj údajů:</t>
  </si>
  <si>
    <t>Odborné včelařské překlady 1985, č.1, str.28-32</t>
  </si>
  <si>
    <t>Počet 
plodových 
buněk</t>
  </si>
  <si>
    <t>Nakladeno vajíček 
kumulativně</t>
  </si>
  <si>
    <t>Maximální 
denní 
teplota °C</t>
  </si>
  <si>
    <t>1.2.</t>
  </si>
  <si>
    <t>2.2.</t>
  </si>
  <si>
    <t>3.2.</t>
  </si>
  <si>
    <t>4.2.</t>
  </si>
  <si>
    <t>5.2.</t>
  </si>
  <si>
    <t>6.2.</t>
  </si>
  <si>
    <t>7.2.</t>
  </si>
  <si>
    <t>8.2.</t>
  </si>
  <si>
    <t>9.2.</t>
  </si>
  <si>
    <t>10.2.</t>
  </si>
  <si>
    <t>11.2.</t>
  </si>
  <si>
    <t>12.2.</t>
  </si>
  <si>
    <t>13.2.</t>
  </si>
  <si>
    <t>14.2.</t>
  </si>
  <si>
    <t>15.2.</t>
  </si>
  <si>
    <t>16.2.</t>
  </si>
  <si>
    <t>18.2.</t>
  </si>
  <si>
    <t>19.2.</t>
  </si>
  <si>
    <t>20.2.</t>
  </si>
  <si>
    <t>21.2.</t>
  </si>
  <si>
    <t>22.2.</t>
  </si>
  <si>
    <t>23.2.</t>
  </si>
  <si>
    <t>24.2.</t>
  </si>
  <si>
    <t>25.2.</t>
  </si>
  <si>
    <t>26.2.</t>
  </si>
  <si>
    <t>27.2.</t>
  </si>
  <si>
    <t>28.2.</t>
  </si>
  <si>
    <t>Měsíc</t>
  </si>
  <si>
    <t>ÚNOR</t>
  </si>
  <si>
    <t>BŘEZEN</t>
  </si>
  <si>
    <t>DUBEN</t>
  </si>
  <si>
    <t>KVĚTEN</t>
  </si>
  <si>
    <t>rané jabloně</t>
  </si>
  <si>
    <t>kleny</t>
  </si>
  <si>
    <t>akát</t>
  </si>
  <si>
    <t>Vylíhlé 
včely 
kumulativně</t>
  </si>
  <si>
    <t>Nakladeno 
vajíček
za den</t>
  </si>
  <si>
    <t>Vylíhnuto 
včel
za den</t>
  </si>
  <si>
    <t xml:space="preserve">  * )</t>
  </si>
  <si>
    <t>Fenologie</t>
  </si>
  <si>
    <t>1. prolet</t>
  </si>
  <si>
    <t>konec řepky</t>
  </si>
  <si>
    <t>rané třešně</t>
  </si>
  <si>
    <t>javor mléč</t>
  </si>
  <si>
    <t xml:space="preserve">  ** )</t>
  </si>
  <si>
    <t>Síla
včelstva,
včel</t>
  </si>
  <si>
    <t>** )</t>
  </si>
  <si>
    <t xml:space="preserve"> * )</t>
  </si>
  <si>
    <r>
      <t xml:space="preserve">od 10.3. odečítány od počtu včel (síly včelstva) včely vylíhlé před 35 dny, protože </t>
    </r>
    <r>
      <rPr>
        <b/>
        <sz val="10"/>
        <rFont val="Arial CE"/>
        <family val="0"/>
      </rPr>
      <t>model počítá průměrný věk včely 35 dní</t>
    </r>
    <r>
      <rPr>
        <sz val="10"/>
        <rFont val="Arial CE"/>
        <family val="0"/>
      </rPr>
      <t xml:space="preserve">  </t>
    </r>
  </si>
  <si>
    <r>
      <t xml:space="preserve">od 1.3. </t>
    </r>
    <r>
      <rPr>
        <b/>
        <sz val="10"/>
        <rFont val="Arial CE"/>
        <family val="0"/>
      </rPr>
      <t>odečítány</t>
    </r>
    <r>
      <rPr>
        <sz val="10"/>
        <rFont val="Arial CE"/>
        <family val="0"/>
      </rPr>
      <t xml:space="preserve"> od počtu včel (síly včelstva) </t>
    </r>
    <r>
      <rPr>
        <b/>
        <sz val="10"/>
        <rFont val="Arial CE"/>
        <family val="0"/>
      </rPr>
      <t>zimní včely</t>
    </r>
    <r>
      <rPr>
        <sz val="10"/>
        <rFont val="Arial CE"/>
        <family val="0"/>
      </rPr>
      <t xml:space="preserve"> (z počtu k 1.2.) denně 1/90, tj. do 29.5.</t>
    </r>
  </si>
  <si>
    <t>Model je platný pro období cca od února do konce května.</t>
  </si>
  <si>
    <t>1.3.</t>
  </si>
  <si>
    <t>2.3.</t>
  </si>
  <si>
    <t>3.3.</t>
  </si>
  <si>
    <t>4.3.</t>
  </si>
  <si>
    <t>5.3.</t>
  </si>
  <si>
    <t>6.3.</t>
  </si>
  <si>
    <t>7.3.</t>
  </si>
  <si>
    <t>8.3.</t>
  </si>
  <si>
    <t>9.3.</t>
  </si>
  <si>
    <t>10.3.</t>
  </si>
  <si>
    <t>11.3.</t>
  </si>
  <si>
    <t>12.3.</t>
  </si>
  <si>
    <t>13.3.</t>
  </si>
  <si>
    <t>14.3.</t>
  </si>
  <si>
    <t>15.3.</t>
  </si>
  <si>
    <t>16.3.</t>
  </si>
  <si>
    <t>17.3.</t>
  </si>
  <si>
    <t>18.3.</t>
  </si>
  <si>
    <t>19.3.</t>
  </si>
  <si>
    <t>20.3.</t>
  </si>
  <si>
    <t>31.3.</t>
  </si>
  <si>
    <t>21.3.</t>
  </si>
  <si>
    <t>22.3.</t>
  </si>
  <si>
    <t>23.3.</t>
  </si>
  <si>
    <t>24.3.</t>
  </si>
  <si>
    <t>25.3.</t>
  </si>
  <si>
    <t>26.3.</t>
  </si>
  <si>
    <t>27.3.</t>
  </si>
  <si>
    <t>28.3.</t>
  </si>
  <si>
    <t>29.3.</t>
  </si>
  <si>
    <t>30.3.</t>
  </si>
  <si>
    <t>1.4.</t>
  </si>
  <si>
    <t>2.4.</t>
  </si>
  <si>
    <t>3.4.</t>
  </si>
  <si>
    <t>4.4.</t>
  </si>
  <si>
    <t>5.4.</t>
  </si>
  <si>
    <t>6.4.</t>
  </si>
  <si>
    <t>7.4.</t>
  </si>
  <si>
    <t>8.4.</t>
  </si>
  <si>
    <t>9.4.</t>
  </si>
  <si>
    <t>10.4.</t>
  </si>
  <si>
    <t>11.4.</t>
  </si>
  <si>
    <t>12.4.</t>
  </si>
  <si>
    <t>13.4.</t>
  </si>
  <si>
    <t>14.4.</t>
  </si>
  <si>
    <t>15.4.</t>
  </si>
  <si>
    <t>16.4.</t>
  </si>
  <si>
    <t>17.4.</t>
  </si>
  <si>
    <t>18.4.</t>
  </si>
  <si>
    <t>19.4.</t>
  </si>
  <si>
    <t>20.4.</t>
  </si>
  <si>
    <t>21.4.</t>
  </si>
  <si>
    <t>22.4.</t>
  </si>
  <si>
    <t>23.4.</t>
  </si>
  <si>
    <t>24.4.</t>
  </si>
  <si>
    <t>25.4.</t>
  </si>
  <si>
    <t>26.4.</t>
  </si>
  <si>
    <t>27.4.</t>
  </si>
  <si>
    <t>28.4.</t>
  </si>
  <si>
    <t>29.4.</t>
  </si>
  <si>
    <t>30.4.</t>
  </si>
  <si>
    <t>1.5.</t>
  </si>
  <si>
    <t>2.5.</t>
  </si>
  <si>
    <t>3.5.</t>
  </si>
  <si>
    <t>4.5.</t>
  </si>
  <si>
    <t>5.5.</t>
  </si>
  <si>
    <t>6.5.</t>
  </si>
  <si>
    <t>7.5.</t>
  </si>
  <si>
    <t>8.5.</t>
  </si>
  <si>
    <t>9.5.</t>
  </si>
  <si>
    <t>10.5.</t>
  </si>
  <si>
    <t>11.5.</t>
  </si>
  <si>
    <t>12.5.</t>
  </si>
  <si>
    <t>13.5.</t>
  </si>
  <si>
    <t>14.5.</t>
  </si>
  <si>
    <t>15.5.</t>
  </si>
  <si>
    <t>16.5.</t>
  </si>
  <si>
    <t>17.5.</t>
  </si>
  <si>
    <t>18.5.</t>
  </si>
  <si>
    <t>19.5.</t>
  </si>
  <si>
    <t>20.5.</t>
  </si>
  <si>
    <t>21.5.</t>
  </si>
  <si>
    <t>22.5.</t>
  </si>
  <si>
    <t>23.5.</t>
  </si>
  <si>
    <t>24.5.</t>
  </si>
  <si>
    <t>25.5.</t>
  </si>
  <si>
    <t>26.5.</t>
  </si>
  <si>
    <t>27.5.</t>
  </si>
  <si>
    <t>28.5.</t>
  </si>
  <si>
    <t>29.5.</t>
  </si>
  <si>
    <t>30.5.</t>
  </si>
  <si>
    <t>31.5.</t>
  </si>
  <si>
    <t>Vývoj včelstva v závislosti na denních teplotních maximech</t>
  </si>
  <si>
    <t xml:space="preserve">Uživatel může zapisovat do žlutých polí + do sloupce "Fenologie" </t>
  </si>
  <si>
    <t>29.2.</t>
  </si>
  <si>
    <r>
      <t xml:space="preserve">od 29.2. </t>
    </r>
    <r>
      <rPr>
        <b/>
        <sz val="10"/>
        <rFont val="Arial CE"/>
        <family val="0"/>
      </rPr>
      <t>odečítány</t>
    </r>
    <r>
      <rPr>
        <sz val="10"/>
        <rFont val="Arial CE"/>
        <family val="0"/>
      </rPr>
      <t xml:space="preserve"> od počtu včel (síly včelstva) </t>
    </r>
    <r>
      <rPr>
        <b/>
        <sz val="10"/>
        <rFont val="Arial CE"/>
        <family val="0"/>
      </rPr>
      <t>zimní včely</t>
    </r>
    <r>
      <rPr>
        <sz val="10"/>
        <rFont val="Arial CE"/>
        <family val="0"/>
      </rPr>
      <t xml:space="preserve"> (z počtu k 1.2.) denně 1/90, tj. do 28.5.</t>
    </r>
  </si>
  <si>
    <r>
      <t xml:space="preserve">od 9.3. odečítány od počtu včel (síly včelstva) včely vylíhlé před 35 dny, protože </t>
    </r>
    <r>
      <rPr>
        <b/>
        <sz val="10"/>
        <rFont val="Arial CE"/>
        <family val="0"/>
      </rPr>
      <t>model počítá průměrný věk včely 35 dní</t>
    </r>
    <r>
      <rPr>
        <sz val="10"/>
        <rFont val="Arial CE"/>
        <family val="0"/>
      </rPr>
      <t xml:space="preserve">  </t>
    </r>
  </si>
  <si>
    <t>Rok 2010</t>
  </si>
  <si>
    <t>Rok 201</t>
  </si>
  <si>
    <t>Rok 2012</t>
  </si>
  <si>
    <r>
      <t>Rok 2013</t>
    </r>
    <r>
      <rPr>
        <b/>
        <sz val="11"/>
        <color indexed="10"/>
        <rFont val="Arial CE"/>
        <family val="0"/>
      </rPr>
      <t xml:space="preserve">  (přestupný)</t>
    </r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</si>
</sst>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  <numFmt numFmtId="173" formatCode="0.000"/>
  </numFmts>
  <fonts count="20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10.75"/>
      <name val="Arial CE"/>
      <family val="0"/>
    </font>
    <font>
      <b/>
      <sz val="10.75"/>
      <name val="Arial CE"/>
      <family val="2"/>
    </font>
    <font>
      <b/>
      <u val="single"/>
      <sz val="11"/>
      <name val="Arial CE"/>
      <family val="2"/>
    </font>
    <font>
      <b/>
      <sz val="11"/>
      <color indexed="10"/>
      <name val="Arial CE"/>
      <family val="2"/>
    </font>
    <font>
      <b/>
      <sz val="14"/>
      <color indexed="12"/>
      <name val="Arial CE"/>
      <family val="2"/>
    </font>
    <font>
      <b/>
      <u val="single"/>
      <sz val="10"/>
      <name val="Arial CE"/>
      <family val="0"/>
    </font>
    <font>
      <b/>
      <sz val="17"/>
      <color indexed="12"/>
      <name val="Arial CE"/>
      <family val="2"/>
    </font>
    <font>
      <b/>
      <sz val="11.5"/>
      <name val="Arial CE"/>
      <family val="2"/>
    </font>
    <font>
      <sz val="8"/>
      <name val="Arial CE"/>
      <family val="0"/>
    </font>
    <font>
      <b/>
      <sz val="11"/>
      <name val="Arial CE"/>
      <family val="0"/>
    </font>
    <font>
      <b/>
      <sz val="11"/>
      <color indexed="12"/>
      <name val="Arial CE"/>
      <family val="0"/>
    </font>
    <font>
      <b/>
      <sz val="12"/>
      <color indexed="17"/>
      <name val="Arial CE"/>
      <family val="0"/>
    </font>
    <font>
      <b/>
      <sz val="14"/>
      <color indexed="10"/>
      <name val="Arial CE"/>
      <family val="2"/>
    </font>
    <font>
      <sz val="11"/>
      <color indexed="10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3" xfId="0" applyNumberFormat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/>
    </xf>
    <xf numFmtId="0" fontId="11" fillId="0" borderId="0" xfId="0" applyFont="1" applyBorder="1" applyAlignment="1">
      <alignment/>
    </xf>
    <xf numFmtId="0" fontId="1" fillId="0" borderId="0" xfId="0" applyFont="1" applyBorder="1" applyAlignment="1">
      <alignment/>
    </xf>
    <xf numFmtId="1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/>
    </xf>
    <xf numFmtId="1" fontId="0" fillId="0" borderId="3" xfId="0" applyNumberFormat="1" applyFont="1" applyBorder="1" applyAlignment="1">
      <alignment/>
    </xf>
    <xf numFmtId="0" fontId="2" fillId="2" borderId="4" xfId="0" applyFont="1" applyFill="1" applyBorder="1" applyAlignment="1">
      <alignment horizontal="center" vertical="top" wrapText="1"/>
    </xf>
    <xf numFmtId="1" fontId="2" fillId="2" borderId="5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1" fontId="0" fillId="0" borderId="3" xfId="0" applyNumberFormat="1" applyFont="1" applyBorder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15" fillId="0" borderId="0" xfId="0" applyFont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9" fillId="3" borderId="0" xfId="0" applyFont="1" applyFill="1" applyAlignment="1">
      <alignment horizontal="left"/>
    </xf>
    <xf numFmtId="0" fontId="5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8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16" fillId="3" borderId="0" xfId="0" applyFont="1" applyFill="1" applyAlignment="1">
      <alignment vertical="center"/>
    </xf>
    <xf numFmtId="0" fontId="17" fillId="0" borderId="0" xfId="0" applyFont="1" applyAlignment="1">
      <alignment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0" borderId="0" xfId="0" applyFont="1" applyAlignment="1">
      <alignment/>
    </xf>
    <xf numFmtId="1" fontId="1" fillId="0" borderId="11" xfId="0" applyNumberFormat="1" applyFont="1" applyBorder="1" applyAlignment="1">
      <alignment/>
    </xf>
    <xf numFmtId="1" fontId="1" fillId="0" borderId="13" xfId="0" applyNumberFormat="1" applyFont="1" applyBorder="1" applyAlignment="1">
      <alignment/>
    </xf>
    <xf numFmtId="1" fontId="1" fillId="0" borderId="15" xfId="0" applyNumberFormat="1" applyFont="1" applyBorder="1" applyAlignment="1">
      <alignment/>
    </xf>
    <xf numFmtId="0" fontId="2" fillId="2" borderId="16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/>
    </xf>
    <xf numFmtId="0" fontId="0" fillId="5" borderId="15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1" fillId="2" borderId="17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 wrapText="1"/>
    </xf>
    <xf numFmtId="0" fontId="1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5" fillId="3" borderId="18" xfId="0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20" xfId="0" applyFont="1" applyFill="1" applyBorder="1" applyAlignment="1" applyProtection="1">
      <alignment horizontal="center"/>
      <protection locked="0"/>
    </xf>
    <xf numFmtId="0" fontId="18" fillId="0" borderId="0" xfId="0" applyFont="1" applyAlignment="1" applyProtection="1">
      <alignment vertical="center"/>
      <protection locked="0"/>
    </xf>
    <xf numFmtId="1" fontId="5" fillId="3" borderId="9" xfId="0" applyNumberFormat="1" applyFont="1" applyFill="1" applyBorder="1" applyAlignment="1" applyProtection="1">
      <alignment/>
      <protection locked="0"/>
    </xf>
    <xf numFmtId="0" fontId="5" fillId="5" borderId="21" xfId="0" applyFont="1" applyFill="1" applyBorder="1" applyAlignment="1" applyProtection="1">
      <alignment/>
      <protection locked="0"/>
    </xf>
    <xf numFmtId="0" fontId="5" fillId="5" borderId="22" xfId="0" applyFont="1" applyFill="1" applyBorder="1" applyAlignment="1" applyProtection="1">
      <alignment/>
      <protection locked="0"/>
    </xf>
    <xf numFmtId="0" fontId="5" fillId="5" borderId="23" xfId="0" applyFont="1" applyFill="1" applyBorder="1" applyAlignment="1" applyProtection="1">
      <alignment/>
      <protection locked="0"/>
    </xf>
    <xf numFmtId="0" fontId="5" fillId="4" borderId="21" xfId="0" applyFont="1" applyFill="1" applyBorder="1" applyAlignment="1" applyProtection="1">
      <alignment/>
      <protection locked="0"/>
    </xf>
    <xf numFmtId="0" fontId="5" fillId="4" borderId="22" xfId="0" applyFont="1" applyFill="1" applyBorder="1" applyAlignment="1" applyProtection="1">
      <alignment/>
      <protection locked="0"/>
    </xf>
    <xf numFmtId="0" fontId="5" fillId="4" borderId="23" xfId="0" applyFont="1" applyFill="1" applyBorder="1" applyAlignment="1" applyProtection="1">
      <alignment/>
      <protection locked="0"/>
    </xf>
    <xf numFmtId="0" fontId="5" fillId="6" borderId="21" xfId="0" applyFont="1" applyFill="1" applyBorder="1" applyAlignment="1" applyProtection="1">
      <alignment/>
      <protection locked="0"/>
    </xf>
    <xf numFmtId="0" fontId="5" fillId="6" borderId="22" xfId="0" applyFont="1" applyFill="1" applyBorder="1" applyAlignment="1" applyProtection="1">
      <alignment/>
      <protection locked="0"/>
    </xf>
    <xf numFmtId="0" fontId="5" fillId="6" borderId="23" xfId="0" applyFont="1" applyFill="1" applyBorder="1" applyAlignment="1" applyProtection="1">
      <alignment/>
      <protection locked="0"/>
    </xf>
    <xf numFmtId="0" fontId="5" fillId="7" borderId="21" xfId="0" applyFont="1" applyFill="1" applyBorder="1" applyAlignment="1" applyProtection="1">
      <alignment/>
      <protection locked="0"/>
    </xf>
    <xf numFmtId="0" fontId="5" fillId="7" borderId="22" xfId="0" applyFont="1" applyFill="1" applyBorder="1" applyAlignment="1" applyProtection="1">
      <alignment/>
      <protection locked="0"/>
    </xf>
    <xf numFmtId="0" fontId="5" fillId="7" borderId="23" xfId="0" applyFont="1" applyFill="1" applyBorder="1" applyAlignment="1" applyProtection="1">
      <alignment/>
      <protection locked="0"/>
    </xf>
    <xf numFmtId="0" fontId="0" fillId="5" borderId="24" xfId="0" applyFill="1" applyBorder="1" applyAlignment="1">
      <alignment horizontal="center"/>
    </xf>
    <xf numFmtId="0" fontId="5" fillId="3" borderId="25" xfId="0" applyFont="1" applyFill="1" applyBorder="1" applyAlignment="1" applyProtection="1">
      <alignment horizontal="center"/>
      <protection locked="0"/>
    </xf>
    <xf numFmtId="0" fontId="5" fillId="5" borderId="26" xfId="0" applyFont="1" applyFill="1" applyBorder="1" applyAlignment="1" applyProtection="1">
      <alignment/>
      <protection locked="0"/>
    </xf>
    <xf numFmtId="0" fontId="1" fillId="5" borderId="27" xfId="0" applyFont="1" applyFill="1" applyBorder="1" applyAlignment="1">
      <alignment horizontal="center" vertical="center" textRotation="90"/>
    </xf>
    <xf numFmtId="0" fontId="0" fillId="5" borderId="27" xfId="0" applyFill="1" applyBorder="1" applyAlignment="1">
      <alignment horizontal="center" vertical="center" textRotation="90"/>
    </xf>
    <xf numFmtId="0" fontId="0" fillId="5" borderId="14" xfId="0" applyFill="1" applyBorder="1" applyAlignment="1">
      <alignment horizontal="center" vertical="center" textRotation="90"/>
    </xf>
    <xf numFmtId="0" fontId="1" fillId="4" borderId="28" xfId="0" applyFont="1" applyFill="1" applyBorder="1" applyAlignment="1">
      <alignment horizontal="center" vertical="center" textRotation="90"/>
    </xf>
    <xf numFmtId="0" fontId="0" fillId="4" borderId="27" xfId="0" applyFill="1" applyBorder="1" applyAlignment="1">
      <alignment horizontal="center" vertical="center" textRotation="90"/>
    </xf>
    <xf numFmtId="0" fontId="1" fillId="6" borderId="28" xfId="0" applyFont="1" applyFill="1" applyBorder="1" applyAlignment="1">
      <alignment horizontal="center" vertical="center" textRotation="90"/>
    </xf>
    <xf numFmtId="0" fontId="0" fillId="6" borderId="27" xfId="0" applyFill="1" applyBorder="1" applyAlignment="1">
      <alignment horizontal="center" vertical="center" textRotation="90"/>
    </xf>
    <xf numFmtId="0" fontId="0" fillId="6" borderId="14" xfId="0" applyFill="1" applyBorder="1" applyAlignment="1">
      <alignment horizontal="center" vertical="center" textRotation="90"/>
    </xf>
    <xf numFmtId="0" fontId="1" fillId="7" borderId="28" xfId="0" applyFont="1" applyFill="1" applyBorder="1" applyAlignment="1">
      <alignment horizontal="center" vertical="center" textRotation="90"/>
    </xf>
    <xf numFmtId="0" fontId="0" fillId="7" borderId="27" xfId="0" applyFill="1" applyBorder="1" applyAlignment="1">
      <alignment horizontal="center" vertical="center" textRotation="90"/>
    </xf>
    <xf numFmtId="0" fontId="0" fillId="7" borderId="14" xfId="0" applyFill="1" applyBorder="1" applyAlignment="1">
      <alignment horizontal="center" vertic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FF"/>
                </a:solidFill>
                <a:latin typeface="Arial CE"/>
                <a:ea typeface="Arial CE"/>
                <a:cs typeface="Arial CE"/>
              </a:rPr>
              <a:t>Kladení vajíček matkou na jaře 
dle denního teplotního maxima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7025"/>
          <c:w val="0.93625"/>
          <c:h val="0.75125"/>
        </c:manualLayout>
      </c:layout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75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/>
            </c:trendlineLbl>
          </c:trendline>
          <c:val>
            <c:numRef>
              <c:f>Závislost!$C$4:$C$28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10974149"/>
        <c:axId val="31658478"/>
      </c:lineChart>
      <c:catAx>
        <c:axId val="109741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 CE"/>
                    <a:ea typeface="Arial CE"/>
                    <a:cs typeface="Arial CE"/>
                  </a:rPr>
                  <a:t>max. teplota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31658478"/>
        <c:crosses val="autoZero"/>
        <c:auto val="1"/>
        <c:lblOffset val="100"/>
        <c:noMultiLvlLbl val="0"/>
      </c:catAx>
      <c:valAx>
        <c:axId val="3165847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 CE"/>
                    <a:ea typeface="Arial CE"/>
                    <a:cs typeface="Arial CE"/>
                  </a:rPr>
                  <a:t>vajíček / den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109741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25400">
      <a:solidFill/>
    </a:ln>
  </c:spPr>
  <c:txPr>
    <a:bodyPr vert="horz" rot="0"/>
    <a:lstStyle/>
    <a:p>
      <a:pPr>
        <a:defRPr lang="en-US" cap="none" sz="10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2</xdr:row>
      <xdr:rowOff>9525</xdr:rowOff>
    </xdr:from>
    <xdr:to>
      <xdr:col>13</xdr:col>
      <xdr:colOff>504825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2305050" y="466725"/>
        <a:ext cx="665797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659"/>
  <sheetViews>
    <sheetView workbookViewId="0" topLeftCell="A1">
      <selection activeCell="B31" sqref="B31"/>
    </sheetView>
  </sheetViews>
  <sheetFormatPr defaultColWidth="9.00390625" defaultRowHeight="12.75"/>
  <cols>
    <col min="1" max="1" width="2.625" style="0" customWidth="1"/>
    <col min="2" max="2" width="12.375" style="0" customWidth="1"/>
    <col min="3" max="3" width="11.375" style="0" customWidth="1"/>
    <col min="4" max="4" width="3.625" style="0" customWidth="1"/>
  </cols>
  <sheetData>
    <row r="1" ht="20.25" customHeight="1"/>
    <row r="2" ht="15.75" customHeight="1" thickBot="1">
      <c r="E2" s="6"/>
    </row>
    <row r="3" spans="2:5" ht="30.75" customHeight="1" thickBot="1">
      <c r="B3" s="36" t="s">
        <v>14</v>
      </c>
      <c r="C3" s="37" t="s">
        <v>11</v>
      </c>
      <c r="E3" s="6"/>
    </row>
    <row r="4" spans="2:3" ht="12.75">
      <c r="B4" s="38">
        <v>1</v>
      </c>
      <c r="C4" s="39">
        <v>25</v>
      </c>
    </row>
    <row r="5" spans="2:3" ht="12.75">
      <c r="B5" s="40">
        <v>2</v>
      </c>
      <c r="C5" s="41">
        <v>60</v>
      </c>
    </row>
    <row r="6" spans="2:3" ht="12.75">
      <c r="B6" s="40">
        <v>3</v>
      </c>
      <c r="C6" s="41">
        <v>110</v>
      </c>
    </row>
    <row r="7" spans="2:3" ht="12.75">
      <c r="B7" s="40">
        <v>4</v>
      </c>
      <c r="C7" s="41">
        <v>165</v>
      </c>
    </row>
    <row r="8" spans="2:3" ht="12.75">
      <c r="B8" s="40">
        <v>5</v>
      </c>
      <c r="C8" s="41">
        <v>225</v>
      </c>
    </row>
    <row r="9" spans="2:3" ht="12.75">
      <c r="B9" s="40">
        <v>6</v>
      </c>
      <c r="C9" s="41">
        <v>295</v>
      </c>
    </row>
    <row r="10" spans="2:3" ht="12.75">
      <c r="B10" s="40">
        <v>7</v>
      </c>
      <c r="C10" s="41">
        <v>365</v>
      </c>
    </row>
    <row r="11" spans="2:3" ht="12.75">
      <c r="B11" s="40">
        <v>8</v>
      </c>
      <c r="C11" s="41">
        <v>440</v>
      </c>
    </row>
    <row r="12" spans="2:3" ht="12.75">
      <c r="B12" s="40">
        <v>9</v>
      </c>
      <c r="C12" s="41">
        <v>525</v>
      </c>
    </row>
    <row r="13" spans="2:3" ht="12.75">
      <c r="B13" s="40">
        <v>10</v>
      </c>
      <c r="C13" s="41">
        <v>610</v>
      </c>
    </row>
    <row r="14" spans="2:3" ht="12.75">
      <c r="B14" s="40">
        <v>11</v>
      </c>
      <c r="C14" s="41">
        <v>700</v>
      </c>
    </row>
    <row r="15" spans="2:3" ht="12.75">
      <c r="B15" s="40">
        <v>12</v>
      </c>
      <c r="C15" s="41">
        <v>790</v>
      </c>
    </row>
    <row r="16" spans="2:3" ht="12.75">
      <c r="B16" s="40">
        <v>13</v>
      </c>
      <c r="C16" s="41">
        <v>885</v>
      </c>
    </row>
    <row r="17" spans="2:3" ht="12.75">
      <c r="B17" s="40">
        <v>14</v>
      </c>
      <c r="C17" s="41">
        <v>980</v>
      </c>
    </row>
    <row r="18" spans="2:3" ht="12.75">
      <c r="B18" s="40">
        <v>15</v>
      </c>
      <c r="C18" s="41">
        <v>1085</v>
      </c>
    </row>
    <row r="19" spans="2:3" ht="12.75">
      <c r="B19" s="40">
        <v>16</v>
      </c>
      <c r="C19" s="41">
        <v>1190</v>
      </c>
    </row>
    <row r="20" spans="2:3" ht="12.75">
      <c r="B20" s="40">
        <v>17</v>
      </c>
      <c r="C20" s="41">
        <v>1295</v>
      </c>
    </row>
    <row r="21" spans="2:3" ht="12.75">
      <c r="B21" s="40">
        <v>18</v>
      </c>
      <c r="C21" s="41">
        <v>1405</v>
      </c>
    </row>
    <row r="22" spans="2:3" ht="12.75">
      <c r="B22" s="40">
        <v>19</v>
      </c>
      <c r="C22" s="41">
        <v>1520</v>
      </c>
    </row>
    <row r="23" spans="2:3" ht="12.75">
      <c r="B23" s="40">
        <v>20</v>
      </c>
      <c r="C23" s="41">
        <v>1635</v>
      </c>
    </row>
    <row r="24" spans="2:3" ht="12.75">
      <c r="B24" s="40">
        <v>21</v>
      </c>
      <c r="C24" s="41">
        <v>1750</v>
      </c>
    </row>
    <row r="25" spans="2:3" ht="12.75">
      <c r="B25" s="40">
        <v>22</v>
      </c>
      <c r="C25" s="41">
        <v>1870</v>
      </c>
    </row>
    <row r="26" spans="2:3" ht="12.75">
      <c r="B26" s="40">
        <v>23</v>
      </c>
      <c r="C26" s="41">
        <v>1995</v>
      </c>
    </row>
    <row r="27" spans="2:3" ht="12.75">
      <c r="B27" s="40">
        <v>24</v>
      </c>
      <c r="C27" s="41">
        <v>2120</v>
      </c>
    </row>
    <row r="28" spans="2:3" ht="13.5" thickBot="1">
      <c r="B28" s="42">
        <v>25</v>
      </c>
      <c r="C28" s="43">
        <v>2245</v>
      </c>
    </row>
    <row r="29" spans="2:3" ht="12.75">
      <c r="B29" s="3"/>
      <c r="C29" s="3"/>
    </row>
    <row r="30" spans="2:3" ht="12.75">
      <c r="B30" s="3"/>
      <c r="C30" s="3"/>
    </row>
    <row r="31" spans="2:11" ht="21" customHeight="1">
      <c r="B31" s="3"/>
      <c r="C31" s="3"/>
      <c r="E31" s="32" t="s">
        <v>15</v>
      </c>
      <c r="F31" s="27"/>
      <c r="G31" s="28"/>
      <c r="H31" s="27"/>
      <c r="I31" s="29" t="s">
        <v>10</v>
      </c>
      <c r="J31" s="27"/>
      <c r="K31" s="27"/>
    </row>
    <row r="32" spans="2:11" ht="12.75">
      <c r="B32" s="3"/>
      <c r="C32" s="3"/>
      <c r="E32" s="33"/>
      <c r="F32" s="27"/>
      <c r="G32" s="27"/>
      <c r="H32" s="27"/>
      <c r="I32" s="30"/>
      <c r="J32" s="31"/>
      <c r="K32" s="27"/>
    </row>
    <row r="33" spans="2:11" ht="21" customHeight="1">
      <c r="B33" s="3"/>
      <c r="C33" s="3"/>
      <c r="E33" s="34" t="s">
        <v>71</v>
      </c>
      <c r="F33" s="27"/>
      <c r="G33" s="27"/>
      <c r="H33" s="27"/>
      <c r="I33" s="30"/>
      <c r="J33" s="31"/>
      <c r="K33" s="27"/>
    </row>
    <row r="34" spans="2:10" ht="15">
      <c r="B34" s="3"/>
      <c r="C34" s="3"/>
      <c r="E34" s="26"/>
      <c r="I34" s="11"/>
      <c r="J34" s="13"/>
    </row>
    <row r="35" spans="2:7" ht="12.75">
      <c r="B35" s="3"/>
      <c r="C35" s="3"/>
      <c r="E35" s="11"/>
      <c r="F35" s="13"/>
      <c r="G35" s="14"/>
    </row>
    <row r="36" spans="2:7" ht="15.75">
      <c r="B36" s="3"/>
      <c r="C36" s="3"/>
      <c r="E36" s="35" t="s">
        <v>16</v>
      </c>
      <c r="F36" s="35"/>
      <c r="G36" s="35" t="s">
        <v>17</v>
      </c>
    </row>
    <row r="37" spans="2:3" ht="12.75">
      <c r="B37" s="3"/>
      <c r="C37" s="3"/>
    </row>
    <row r="38" spans="2:3" ht="12.75">
      <c r="B38" s="16"/>
      <c r="C38" s="3"/>
    </row>
    <row r="39" spans="2:3" ht="12.75">
      <c r="B39" s="3"/>
      <c r="C39" s="3"/>
    </row>
    <row r="40" spans="2:3" ht="12.75">
      <c r="B40" s="17"/>
      <c r="C40" s="3"/>
    </row>
    <row r="41" spans="2:3" ht="12.75">
      <c r="B41" s="10"/>
      <c r="C41" s="3"/>
    </row>
    <row r="42" spans="2:3" ht="12.75">
      <c r="B42" s="3"/>
      <c r="C42" s="3"/>
    </row>
    <row r="43" spans="2:3" ht="12.75">
      <c r="B43" s="3"/>
      <c r="C43" s="3"/>
    </row>
    <row r="44" spans="2:3" ht="12.75">
      <c r="B44" s="3"/>
      <c r="C44" s="3"/>
    </row>
    <row r="45" spans="2:3" ht="12.75">
      <c r="B45" s="3"/>
      <c r="C45" s="3"/>
    </row>
    <row r="46" spans="2:3" ht="12.75">
      <c r="B46" s="3"/>
      <c r="C46" s="3"/>
    </row>
    <row r="47" spans="2:3" ht="12.75">
      <c r="B47" s="3"/>
      <c r="C47" s="3"/>
    </row>
    <row r="48" spans="2:3" ht="12.75">
      <c r="B48" s="3"/>
      <c r="C48" s="3"/>
    </row>
    <row r="49" spans="2:3" ht="12.75">
      <c r="B49" s="3"/>
      <c r="C49" s="3"/>
    </row>
    <row r="50" spans="2:3" ht="12.75">
      <c r="B50" s="3"/>
      <c r="C50" s="3"/>
    </row>
    <row r="51" spans="2:3" ht="12.75">
      <c r="B51" s="3"/>
      <c r="C51" s="3"/>
    </row>
    <row r="52" spans="2:3" ht="12.75">
      <c r="B52" s="3"/>
      <c r="C52" s="3"/>
    </row>
    <row r="53" spans="2:3" ht="12.75">
      <c r="B53" s="3"/>
      <c r="C53" s="3"/>
    </row>
    <row r="54" spans="2:3" ht="12.75">
      <c r="B54" s="3"/>
      <c r="C54" s="3"/>
    </row>
    <row r="55" spans="2:3" ht="12.75">
      <c r="B55" s="3"/>
      <c r="C55" s="3"/>
    </row>
    <row r="56" spans="2:3" ht="12.75">
      <c r="B56" s="3"/>
      <c r="C56" s="3"/>
    </row>
    <row r="57" spans="2:3" ht="12.75">
      <c r="B57" s="3"/>
      <c r="C57" s="3"/>
    </row>
    <row r="58" spans="2:3" ht="12.75">
      <c r="B58" s="3"/>
      <c r="C58" s="3"/>
    </row>
    <row r="59" spans="2:3" ht="12.75">
      <c r="B59" s="3"/>
      <c r="C59" s="3"/>
    </row>
    <row r="60" spans="2:3" ht="12.75">
      <c r="B60" s="3"/>
      <c r="C60" s="3"/>
    </row>
    <row r="61" spans="2:3" ht="12.75">
      <c r="B61" s="3"/>
      <c r="C61" s="3"/>
    </row>
    <row r="62" spans="2:3" ht="12.75">
      <c r="B62" s="3"/>
      <c r="C62" s="3"/>
    </row>
    <row r="63" spans="2:3" ht="12.75">
      <c r="B63" s="3"/>
      <c r="C63" s="3"/>
    </row>
    <row r="64" spans="2:3" ht="12.75">
      <c r="B64" s="3"/>
      <c r="C64" s="3"/>
    </row>
    <row r="65" spans="2:3" ht="12.75">
      <c r="B65" s="3"/>
      <c r="C65" s="3"/>
    </row>
    <row r="66" spans="2:3" ht="12.75">
      <c r="B66" s="3"/>
      <c r="C66" s="3"/>
    </row>
    <row r="67" spans="2:3" ht="12.75">
      <c r="B67" s="3"/>
      <c r="C67" s="3"/>
    </row>
    <row r="68" spans="2:3" ht="12.75">
      <c r="B68" s="3"/>
      <c r="C68" s="3"/>
    </row>
    <row r="69" spans="2:3" ht="12.75">
      <c r="B69" s="3"/>
      <c r="C69" s="3"/>
    </row>
    <row r="70" spans="2:3" ht="12.75">
      <c r="B70" s="3"/>
      <c r="C70" s="3"/>
    </row>
    <row r="71" spans="2:3" ht="12.75">
      <c r="B71" s="3"/>
      <c r="C71" s="3"/>
    </row>
    <row r="72" spans="2:3" ht="12.75">
      <c r="B72" s="3"/>
      <c r="C72" s="3"/>
    </row>
    <row r="73" spans="2:3" ht="12.75">
      <c r="B73" s="3"/>
      <c r="C73" s="3"/>
    </row>
    <row r="74" spans="2:3" ht="12.75">
      <c r="B74" s="3"/>
      <c r="C74" s="3"/>
    </row>
    <row r="75" spans="2:3" ht="12.75">
      <c r="B75" s="3"/>
      <c r="C75" s="3"/>
    </row>
    <row r="76" spans="2:3" ht="12.75">
      <c r="B76" s="3"/>
      <c r="C76" s="3"/>
    </row>
    <row r="77" spans="2:3" ht="12.75">
      <c r="B77" s="3"/>
      <c r="C77" s="3"/>
    </row>
    <row r="78" spans="2:3" ht="12.75">
      <c r="B78" s="3"/>
      <c r="C78" s="3"/>
    </row>
    <row r="79" spans="2:3" ht="12.75">
      <c r="B79" s="3"/>
      <c r="C79" s="3"/>
    </row>
    <row r="80" spans="2:3" ht="12.75">
      <c r="B80" s="3"/>
      <c r="C80" s="3"/>
    </row>
    <row r="81" spans="2:3" ht="12.75">
      <c r="B81" s="3"/>
      <c r="C81" s="3"/>
    </row>
    <row r="82" spans="2:3" ht="12.75">
      <c r="B82" s="3"/>
      <c r="C82" s="3"/>
    </row>
    <row r="83" spans="2:3" ht="12.75">
      <c r="B83" s="3"/>
      <c r="C83" s="3"/>
    </row>
    <row r="84" spans="2:3" ht="12.75">
      <c r="B84" s="3"/>
      <c r="C84" s="3"/>
    </row>
    <row r="85" spans="2:3" ht="12.75">
      <c r="B85" s="3"/>
      <c r="C85" s="3"/>
    </row>
    <row r="86" spans="2:3" ht="12.75">
      <c r="B86" s="3"/>
      <c r="C86" s="3"/>
    </row>
    <row r="87" spans="2:3" ht="12.75">
      <c r="B87" s="3"/>
      <c r="C87" s="3"/>
    </row>
    <row r="88" spans="2:3" ht="12.75">
      <c r="B88" s="3"/>
      <c r="C88" s="3"/>
    </row>
    <row r="89" spans="2:3" ht="12.75">
      <c r="B89" s="3"/>
      <c r="C89" s="3"/>
    </row>
    <row r="90" spans="2:3" ht="12.75">
      <c r="B90" s="3"/>
      <c r="C90" s="3"/>
    </row>
    <row r="91" spans="2:3" ht="12.75">
      <c r="B91" s="3"/>
      <c r="C91" s="3"/>
    </row>
    <row r="92" spans="2:3" ht="12.75">
      <c r="B92" s="3"/>
      <c r="C92" s="3"/>
    </row>
    <row r="93" spans="2:3" ht="12.75">
      <c r="B93" s="3"/>
      <c r="C93" s="3"/>
    </row>
    <row r="94" spans="2:3" ht="12.75">
      <c r="B94" s="3"/>
      <c r="C94" s="3"/>
    </row>
    <row r="95" spans="2:3" ht="12.75">
      <c r="B95" s="3"/>
      <c r="C95" s="3"/>
    </row>
    <row r="96" spans="2:3" ht="12.75">
      <c r="B96" s="3"/>
      <c r="C96" s="3"/>
    </row>
    <row r="97" spans="2:3" ht="12.75">
      <c r="B97" s="3"/>
      <c r="C97" s="3"/>
    </row>
    <row r="98" spans="2:3" ht="12.75">
      <c r="B98" s="3"/>
      <c r="C98" s="3"/>
    </row>
    <row r="99" spans="2:3" ht="12.75">
      <c r="B99" s="3"/>
      <c r="C99" s="3"/>
    </row>
    <row r="100" spans="2:3" ht="12.75">
      <c r="B100" s="3"/>
      <c r="C100" s="3"/>
    </row>
    <row r="101" spans="2:3" ht="12.75">
      <c r="B101" s="3"/>
      <c r="C101" s="3"/>
    </row>
    <row r="102" spans="2:3" ht="12.75">
      <c r="B102" s="3"/>
      <c r="C102" s="3"/>
    </row>
    <row r="103" spans="2:3" ht="12.75">
      <c r="B103" s="3"/>
      <c r="C103" s="3"/>
    </row>
    <row r="104" spans="2:3" ht="12.75">
      <c r="B104" s="3"/>
      <c r="C104" s="3"/>
    </row>
    <row r="105" spans="2:3" ht="12.75">
      <c r="B105" s="3"/>
      <c r="C105" s="3"/>
    </row>
    <row r="106" spans="2:3" ht="12.75">
      <c r="B106" s="3"/>
      <c r="C106" s="3"/>
    </row>
    <row r="107" spans="2:3" ht="12.75">
      <c r="B107" s="3"/>
      <c r="C107" s="3"/>
    </row>
    <row r="108" spans="2:3" ht="12.75">
      <c r="B108" s="3"/>
      <c r="C108" s="3"/>
    </row>
    <row r="109" spans="2:3" ht="12.75">
      <c r="B109" s="3"/>
      <c r="C109" s="3"/>
    </row>
    <row r="110" spans="2:3" ht="12.75">
      <c r="B110" s="3"/>
      <c r="C110" s="3"/>
    </row>
    <row r="111" spans="2:3" ht="12.75">
      <c r="B111" s="3"/>
      <c r="C111" s="3"/>
    </row>
    <row r="112" spans="2:3" ht="12.75">
      <c r="B112" s="3"/>
      <c r="C112" s="3"/>
    </row>
    <row r="113" spans="2:3" ht="12.75">
      <c r="B113" s="3"/>
      <c r="C113" s="3"/>
    </row>
    <row r="114" spans="2:3" ht="12.75">
      <c r="B114" s="3"/>
      <c r="C114" s="3"/>
    </row>
    <row r="115" spans="2:3" ht="12.75">
      <c r="B115" s="3"/>
      <c r="C115" s="3"/>
    </row>
    <row r="116" spans="2:3" ht="12.75">
      <c r="B116" s="3"/>
      <c r="C116" s="3"/>
    </row>
    <row r="117" spans="2:3" ht="12.75">
      <c r="B117" s="3"/>
      <c r="C117" s="3"/>
    </row>
    <row r="118" spans="2:3" ht="12.75">
      <c r="B118" s="3"/>
      <c r="C118" s="3"/>
    </row>
    <row r="119" spans="2:3" ht="12.75">
      <c r="B119" s="3"/>
      <c r="C119" s="3"/>
    </row>
    <row r="120" spans="2:3" ht="12.75">
      <c r="B120" s="3"/>
      <c r="C120" s="3"/>
    </row>
    <row r="121" spans="2:3" ht="12.75">
      <c r="B121" s="3"/>
      <c r="C121" s="3"/>
    </row>
    <row r="122" spans="2:3" ht="12.75">
      <c r="B122" s="3"/>
      <c r="C122" s="3"/>
    </row>
    <row r="123" spans="2:3" ht="12.75">
      <c r="B123" s="3"/>
      <c r="C123" s="3"/>
    </row>
    <row r="124" spans="2:3" ht="12.75">
      <c r="B124" s="3"/>
      <c r="C124" s="3"/>
    </row>
    <row r="125" spans="2:3" ht="12.75">
      <c r="B125" s="3"/>
      <c r="C125" s="3"/>
    </row>
    <row r="126" spans="2:3" ht="12.75">
      <c r="B126" s="3"/>
      <c r="C126" s="3"/>
    </row>
    <row r="127" spans="2:3" ht="12.75">
      <c r="B127" s="3"/>
      <c r="C127" s="3"/>
    </row>
    <row r="128" spans="2:3" ht="12.75">
      <c r="B128" s="3"/>
      <c r="C128" s="3"/>
    </row>
    <row r="129" spans="2:3" ht="12.75">
      <c r="B129" s="3"/>
      <c r="C129" s="3"/>
    </row>
    <row r="130" spans="2:3" ht="12.75">
      <c r="B130" s="3"/>
      <c r="C130" s="3"/>
    </row>
    <row r="131" spans="2:3" ht="12.75">
      <c r="B131" s="3"/>
      <c r="C131" s="3"/>
    </row>
    <row r="132" spans="2:3" ht="12.75">
      <c r="B132" s="3"/>
      <c r="C132" s="3"/>
    </row>
    <row r="133" spans="2:3" ht="12.75">
      <c r="B133" s="3"/>
      <c r="C133" s="3"/>
    </row>
    <row r="134" spans="2:3" ht="12.75">
      <c r="B134" s="3"/>
      <c r="C134" s="3"/>
    </row>
    <row r="135" spans="2:3" ht="12.75">
      <c r="B135" s="3"/>
      <c r="C135" s="3"/>
    </row>
    <row r="136" spans="2:3" ht="12.75">
      <c r="B136" s="3"/>
      <c r="C136" s="3"/>
    </row>
    <row r="137" spans="2:3" ht="12.75">
      <c r="B137" s="3"/>
      <c r="C137" s="3"/>
    </row>
    <row r="138" spans="2:3" ht="12.75">
      <c r="B138" s="3"/>
      <c r="C138" s="3"/>
    </row>
    <row r="139" spans="2:3" ht="12.75">
      <c r="B139" s="3"/>
      <c r="C139" s="3"/>
    </row>
    <row r="140" spans="2:3" ht="12.75">
      <c r="B140" s="3"/>
      <c r="C140" s="3"/>
    </row>
    <row r="141" spans="2:3" ht="12.75">
      <c r="B141" s="3"/>
      <c r="C141" s="3"/>
    </row>
    <row r="142" spans="2:3" ht="12.75">
      <c r="B142" s="3"/>
      <c r="C142" s="3"/>
    </row>
    <row r="143" spans="2:3" ht="12.75">
      <c r="B143" s="3"/>
      <c r="C143" s="3"/>
    </row>
    <row r="144" spans="2:3" ht="12.75">
      <c r="B144" s="3"/>
      <c r="C144" s="3"/>
    </row>
    <row r="145" spans="2:3" ht="12.75">
      <c r="B145" s="3"/>
      <c r="C145" s="3"/>
    </row>
    <row r="146" spans="2:3" ht="12.75">
      <c r="B146" s="3"/>
      <c r="C146" s="3"/>
    </row>
    <row r="147" spans="2:3" ht="12.75">
      <c r="B147" s="3"/>
      <c r="C147" s="3"/>
    </row>
    <row r="148" spans="2:3" ht="12.75">
      <c r="B148" s="3"/>
      <c r="C148" s="3"/>
    </row>
    <row r="149" spans="2:3" ht="12.75">
      <c r="B149" s="3"/>
      <c r="C149" s="3"/>
    </row>
    <row r="150" spans="2:3" ht="12.75">
      <c r="B150" s="3"/>
      <c r="C150" s="3"/>
    </row>
    <row r="151" spans="2:3" ht="12.75">
      <c r="B151" s="3"/>
      <c r="C151" s="3"/>
    </row>
    <row r="152" spans="2:3" ht="12.75">
      <c r="B152" s="3"/>
      <c r="C152" s="3"/>
    </row>
    <row r="153" spans="2:3" ht="12.75">
      <c r="B153" s="3"/>
      <c r="C153" s="3"/>
    </row>
    <row r="154" spans="2:3" ht="12.75">
      <c r="B154" s="3"/>
      <c r="C154" s="3"/>
    </row>
    <row r="155" spans="2:3" ht="12.75">
      <c r="B155" s="3"/>
      <c r="C155" s="3"/>
    </row>
    <row r="156" spans="2:3" ht="12.75">
      <c r="B156" s="3"/>
      <c r="C156" s="3"/>
    </row>
    <row r="157" spans="2:3" ht="12.75">
      <c r="B157" s="3"/>
      <c r="C157" s="3"/>
    </row>
    <row r="158" spans="2:3" ht="12.75">
      <c r="B158" s="3"/>
      <c r="C158" s="3"/>
    </row>
    <row r="159" spans="2:3" ht="12.75">
      <c r="B159" s="3"/>
      <c r="C159" s="3"/>
    </row>
    <row r="160" spans="2:3" ht="12.75">
      <c r="B160" s="3"/>
      <c r="C160" s="3"/>
    </row>
    <row r="161" spans="2:3" ht="12.75">
      <c r="B161" s="3"/>
      <c r="C161" s="3"/>
    </row>
    <row r="162" spans="2:3" ht="12.75">
      <c r="B162" s="3"/>
      <c r="C162" s="3"/>
    </row>
    <row r="163" spans="2:3" ht="12.75">
      <c r="B163" s="3"/>
      <c r="C163" s="3"/>
    </row>
    <row r="164" spans="2:3" ht="12.75">
      <c r="B164" s="3"/>
      <c r="C164" s="3"/>
    </row>
    <row r="165" spans="2:3" ht="12.75">
      <c r="B165" s="3"/>
      <c r="C165" s="3"/>
    </row>
    <row r="166" spans="2:3" ht="12.75">
      <c r="B166" s="3"/>
      <c r="C166" s="3"/>
    </row>
    <row r="167" spans="2:3" ht="12.75">
      <c r="B167" s="3"/>
      <c r="C167" s="3"/>
    </row>
    <row r="168" spans="2:3" ht="12.75">
      <c r="B168" s="3"/>
      <c r="C168" s="3"/>
    </row>
    <row r="169" spans="2:3" ht="12.75">
      <c r="B169" s="3"/>
      <c r="C169" s="3"/>
    </row>
    <row r="170" spans="2:3" ht="12.75">
      <c r="B170" s="3"/>
      <c r="C170" s="3"/>
    </row>
    <row r="171" spans="2:3" ht="12.75">
      <c r="B171" s="3"/>
      <c r="C171" s="3"/>
    </row>
    <row r="172" spans="2:3" ht="12.75">
      <c r="B172" s="3"/>
      <c r="C172" s="3"/>
    </row>
    <row r="173" spans="2:3" ht="12.75">
      <c r="B173" s="3"/>
      <c r="C173" s="3"/>
    </row>
    <row r="174" spans="2:3" ht="12.75">
      <c r="B174" s="3"/>
      <c r="C174" s="3"/>
    </row>
    <row r="175" spans="2:3" ht="12.75">
      <c r="B175" s="3"/>
      <c r="C175" s="3"/>
    </row>
    <row r="176" spans="2:3" ht="12.75">
      <c r="B176" s="3"/>
      <c r="C176" s="3"/>
    </row>
    <row r="177" spans="2:3" ht="12.75">
      <c r="B177" s="3"/>
      <c r="C177" s="3"/>
    </row>
    <row r="178" spans="2:3" ht="12.75">
      <c r="B178" s="3"/>
      <c r="C178" s="3"/>
    </row>
    <row r="179" spans="2:3" ht="12.75">
      <c r="B179" s="3"/>
      <c r="C179" s="3"/>
    </row>
    <row r="180" spans="2:3" ht="12.75">
      <c r="B180" s="3"/>
      <c r="C180" s="3"/>
    </row>
    <row r="181" spans="2:3" ht="12.75">
      <c r="B181" s="3"/>
      <c r="C181" s="3"/>
    </row>
    <row r="182" spans="2:3" ht="12.75">
      <c r="B182" s="3"/>
      <c r="C182" s="3"/>
    </row>
    <row r="183" spans="2:3" ht="12.75">
      <c r="B183" s="3"/>
      <c r="C183" s="3"/>
    </row>
    <row r="184" spans="2:3" ht="12.75">
      <c r="B184" s="3"/>
      <c r="C184" s="3"/>
    </row>
    <row r="185" spans="2:3" ht="12.75">
      <c r="B185" s="3"/>
      <c r="C185" s="3"/>
    </row>
    <row r="186" spans="2:3" ht="12.75">
      <c r="B186" s="3"/>
      <c r="C186" s="3"/>
    </row>
    <row r="187" spans="2:3" ht="12.75">
      <c r="B187" s="3"/>
      <c r="C187" s="3"/>
    </row>
    <row r="188" spans="2:3" ht="12.75">
      <c r="B188" s="3"/>
      <c r="C188" s="3"/>
    </row>
    <row r="189" spans="2:3" ht="12.75">
      <c r="B189" s="3"/>
      <c r="C189" s="3"/>
    </row>
    <row r="190" spans="2:3" ht="12.75">
      <c r="B190" s="3"/>
      <c r="C190" s="3"/>
    </row>
    <row r="191" spans="2:3" ht="12.75">
      <c r="B191" s="3"/>
      <c r="C191" s="3"/>
    </row>
    <row r="192" spans="2:3" ht="12.75">
      <c r="B192" s="3"/>
      <c r="C192" s="3"/>
    </row>
    <row r="193" spans="2:3" ht="12.75">
      <c r="B193" s="3"/>
      <c r="C193" s="3"/>
    </row>
    <row r="194" spans="2:3" ht="12.75">
      <c r="B194" s="3"/>
      <c r="C194" s="3"/>
    </row>
    <row r="195" spans="2:3" ht="12.75">
      <c r="B195" s="3"/>
      <c r="C195" s="3"/>
    </row>
    <row r="196" spans="2:3" ht="12.75">
      <c r="B196" s="3"/>
      <c r="C196" s="3"/>
    </row>
    <row r="197" spans="2:3" ht="12.75">
      <c r="B197" s="3"/>
      <c r="C197" s="3"/>
    </row>
    <row r="198" spans="2:3" ht="12.75">
      <c r="B198" s="3"/>
      <c r="C198" s="3"/>
    </row>
    <row r="199" spans="2:3" ht="12.75">
      <c r="B199" s="3"/>
      <c r="C199" s="3"/>
    </row>
    <row r="200" spans="2:3" ht="12.75">
      <c r="B200" s="3"/>
      <c r="C200" s="3"/>
    </row>
    <row r="201" spans="2:3" ht="12.75">
      <c r="B201" s="3"/>
      <c r="C201" s="3"/>
    </row>
    <row r="202" spans="2:3" ht="12.75">
      <c r="B202" s="3"/>
      <c r="C202" s="3"/>
    </row>
    <row r="203" spans="2:3" ht="12.75">
      <c r="B203" s="3"/>
      <c r="C203" s="3"/>
    </row>
    <row r="204" spans="2:3" ht="12.75">
      <c r="B204" s="3"/>
      <c r="C204" s="3"/>
    </row>
    <row r="205" spans="2:3" ht="12.75">
      <c r="B205" s="3"/>
      <c r="C205" s="3"/>
    </row>
    <row r="206" spans="2:3" ht="12.75">
      <c r="B206" s="3"/>
      <c r="C206" s="3"/>
    </row>
    <row r="207" spans="2:3" ht="12.75">
      <c r="B207" s="3"/>
      <c r="C207" s="3"/>
    </row>
    <row r="208" spans="2:3" ht="12.75">
      <c r="B208" s="3"/>
      <c r="C208" s="3"/>
    </row>
    <row r="209" spans="2:3" ht="12.75">
      <c r="B209" s="3"/>
      <c r="C209" s="3"/>
    </row>
    <row r="210" spans="2:3" ht="12.75">
      <c r="B210" s="3"/>
      <c r="C210" s="3"/>
    </row>
    <row r="211" spans="2:3" ht="12.75">
      <c r="B211" s="3"/>
      <c r="C211" s="3"/>
    </row>
    <row r="212" spans="2:3" ht="12.75">
      <c r="B212" s="3"/>
      <c r="C212" s="3"/>
    </row>
    <row r="213" spans="2:3" ht="12.75">
      <c r="B213" s="3"/>
      <c r="C213" s="3"/>
    </row>
    <row r="214" spans="2:3" ht="12.75">
      <c r="B214" s="3"/>
      <c r="C214" s="3"/>
    </row>
    <row r="215" spans="2:3" ht="12.75">
      <c r="B215" s="3"/>
      <c r="C215" s="3"/>
    </row>
    <row r="216" spans="2:3" ht="12.75">
      <c r="B216" s="3"/>
      <c r="C216" s="3"/>
    </row>
    <row r="217" spans="2:3" ht="12.75">
      <c r="B217" s="3"/>
      <c r="C217" s="3"/>
    </row>
    <row r="218" spans="2:3" ht="12.75">
      <c r="B218" s="3"/>
      <c r="C218" s="3"/>
    </row>
    <row r="219" spans="2:3" ht="12.75">
      <c r="B219" s="3"/>
      <c r="C219" s="3"/>
    </row>
    <row r="220" spans="2:3" ht="12.75">
      <c r="B220" s="3"/>
      <c r="C220" s="3"/>
    </row>
    <row r="221" spans="2:3" ht="12.75">
      <c r="B221" s="3"/>
      <c r="C221" s="3"/>
    </row>
    <row r="222" spans="2:3" ht="12.75">
      <c r="B222" s="3"/>
      <c r="C222" s="3"/>
    </row>
    <row r="223" spans="2:3" ht="12.75">
      <c r="B223" s="3"/>
      <c r="C223" s="3"/>
    </row>
    <row r="224" spans="2:3" ht="12.75">
      <c r="B224" s="3"/>
      <c r="C224" s="3"/>
    </row>
    <row r="225" spans="2:3" ht="12.75">
      <c r="B225" s="3"/>
      <c r="C225" s="3"/>
    </row>
    <row r="226" spans="2:3" ht="12.75">
      <c r="B226" s="3"/>
      <c r="C226" s="3"/>
    </row>
    <row r="227" spans="2:3" ht="12.75">
      <c r="B227" s="3"/>
      <c r="C227" s="3"/>
    </row>
    <row r="228" spans="2:3" ht="12.75">
      <c r="B228" s="3"/>
      <c r="C228" s="3"/>
    </row>
    <row r="229" spans="2:3" ht="12.75">
      <c r="B229" s="3"/>
      <c r="C229" s="3"/>
    </row>
    <row r="230" spans="2:3" ht="12.75">
      <c r="B230" s="3"/>
      <c r="C230" s="3"/>
    </row>
    <row r="231" spans="2:3" ht="12.75">
      <c r="B231" s="3"/>
      <c r="C231" s="3"/>
    </row>
    <row r="232" spans="2:3" ht="12.75">
      <c r="B232" s="3"/>
      <c r="C232" s="3"/>
    </row>
    <row r="233" spans="2:3" ht="12.75">
      <c r="B233" s="3"/>
      <c r="C233" s="3"/>
    </row>
    <row r="234" spans="2:3" ht="12.75">
      <c r="B234" s="3"/>
      <c r="C234" s="3"/>
    </row>
    <row r="235" spans="2:3" ht="12.75">
      <c r="B235" s="3"/>
      <c r="C235" s="3"/>
    </row>
    <row r="236" spans="2:3" ht="12.75">
      <c r="B236" s="3"/>
      <c r="C236" s="3"/>
    </row>
    <row r="237" spans="2:3" ht="12.75">
      <c r="B237" s="3"/>
      <c r="C237" s="3"/>
    </row>
    <row r="238" spans="2:3" ht="12.75">
      <c r="B238" s="3"/>
      <c r="C238" s="3"/>
    </row>
    <row r="239" spans="2:3" ht="12.75">
      <c r="B239" s="3"/>
      <c r="C239" s="3"/>
    </row>
    <row r="240" spans="2:3" ht="12.75">
      <c r="B240" s="3"/>
      <c r="C240" s="3"/>
    </row>
    <row r="241" spans="2:3" ht="12.75">
      <c r="B241" s="3"/>
      <c r="C241" s="3"/>
    </row>
    <row r="242" spans="2:3" ht="12.75">
      <c r="B242" s="3"/>
      <c r="C242" s="3"/>
    </row>
    <row r="243" spans="2:3" ht="12.75">
      <c r="B243" s="3"/>
      <c r="C243" s="3"/>
    </row>
    <row r="244" spans="2:3" ht="12.75">
      <c r="B244" s="3"/>
      <c r="C244" s="3"/>
    </row>
    <row r="245" spans="2:3" ht="12.75">
      <c r="B245" s="3"/>
      <c r="C245" s="3"/>
    </row>
    <row r="246" spans="2:3" ht="12.75">
      <c r="B246" s="3"/>
      <c r="C246" s="3"/>
    </row>
    <row r="247" spans="2:3" ht="12.75">
      <c r="B247" s="3"/>
      <c r="C247" s="3"/>
    </row>
    <row r="248" spans="2:3" ht="12.75">
      <c r="B248" s="3"/>
      <c r="C248" s="3"/>
    </row>
    <row r="249" spans="2:3" ht="12.75">
      <c r="B249" s="3"/>
      <c r="C249" s="3"/>
    </row>
    <row r="250" spans="2:3" ht="12.75">
      <c r="B250" s="3"/>
      <c r="C250" s="3"/>
    </row>
    <row r="251" spans="2:3" ht="12.75">
      <c r="B251" s="3"/>
      <c r="C251" s="3"/>
    </row>
    <row r="252" spans="2:3" ht="12.75">
      <c r="B252" s="3"/>
      <c r="C252" s="3"/>
    </row>
    <row r="253" spans="2:3" ht="12.75">
      <c r="B253" s="3"/>
      <c r="C253" s="3"/>
    </row>
    <row r="254" spans="2:3" ht="12.75">
      <c r="B254" s="3"/>
      <c r="C254" s="3"/>
    </row>
    <row r="255" spans="2:3" ht="12.75">
      <c r="B255" s="3"/>
      <c r="C255" s="3"/>
    </row>
    <row r="256" spans="2:3" ht="12.75">
      <c r="B256" s="3"/>
      <c r="C256" s="3"/>
    </row>
    <row r="257" spans="2:3" ht="12.75">
      <c r="B257" s="3"/>
      <c r="C257" s="3"/>
    </row>
    <row r="258" spans="2:3" ht="12.75">
      <c r="B258" s="3"/>
      <c r="C258" s="3"/>
    </row>
    <row r="259" spans="2:3" ht="12.75">
      <c r="B259" s="3"/>
      <c r="C259" s="3"/>
    </row>
    <row r="260" spans="2:3" ht="12.75">
      <c r="B260" s="3"/>
      <c r="C260" s="3"/>
    </row>
    <row r="261" spans="2:3" ht="12.75">
      <c r="B261" s="3"/>
      <c r="C261" s="3"/>
    </row>
    <row r="262" spans="2:3" ht="12.75">
      <c r="B262" s="3"/>
      <c r="C262" s="3"/>
    </row>
    <row r="263" spans="2:3" ht="12.75">
      <c r="B263" s="3"/>
      <c r="C263" s="3"/>
    </row>
    <row r="264" spans="2:3" ht="12.75">
      <c r="B264" s="3"/>
      <c r="C264" s="3"/>
    </row>
    <row r="265" spans="2:3" ht="12.75">
      <c r="B265" s="3"/>
      <c r="C265" s="3"/>
    </row>
    <row r="266" spans="2:3" ht="12.75">
      <c r="B266" s="3"/>
      <c r="C266" s="3"/>
    </row>
    <row r="267" spans="2:3" ht="12.75">
      <c r="B267" s="3"/>
      <c r="C267" s="3"/>
    </row>
    <row r="268" spans="2:3" ht="12.75">
      <c r="B268" s="3"/>
      <c r="C268" s="3"/>
    </row>
    <row r="269" spans="2:3" ht="12.75">
      <c r="B269" s="3"/>
      <c r="C269" s="3"/>
    </row>
    <row r="270" spans="2:3" ht="12.75">
      <c r="B270" s="3"/>
      <c r="C270" s="3"/>
    </row>
    <row r="271" spans="2:3" ht="12.75">
      <c r="B271" s="3"/>
      <c r="C271" s="3"/>
    </row>
    <row r="272" spans="2:3" ht="12.75">
      <c r="B272" s="3"/>
      <c r="C272" s="3"/>
    </row>
    <row r="273" spans="2:3" ht="12.75">
      <c r="B273" s="3"/>
      <c r="C273" s="3"/>
    </row>
    <row r="274" spans="2:3" ht="12.75">
      <c r="B274" s="3"/>
      <c r="C274" s="3"/>
    </row>
    <row r="275" spans="2:3" ht="12.75">
      <c r="B275" s="3"/>
      <c r="C275" s="3"/>
    </row>
    <row r="276" spans="2:3" ht="12.75">
      <c r="B276" s="3"/>
      <c r="C276" s="3"/>
    </row>
    <row r="277" spans="2:3" ht="12.75">
      <c r="B277" s="3"/>
      <c r="C277" s="3"/>
    </row>
    <row r="278" spans="2:3" ht="12.75">
      <c r="B278" s="3"/>
      <c r="C278" s="3"/>
    </row>
    <row r="279" spans="2:3" ht="12.75">
      <c r="B279" s="3"/>
      <c r="C279" s="3"/>
    </row>
    <row r="280" spans="2:3" ht="12.75">
      <c r="B280" s="3"/>
      <c r="C280" s="3"/>
    </row>
    <row r="281" spans="2:3" ht="12.75">
      <c r="B281" s="3"/>
      <c r="C281" s="3"/>
    </row>
    <row r="282" spans="2:3" ht="12.75">
      <c r="B282" s="3"/>
      <c r="C282" s="3"/>
    </row>
    <row r="283" spans="2:3" ht="12.75">
      <c r="B283" s="3"/>
      <c r="C283" s="3"/>
    </row>
    <row r="284" spans="2:3" ht="12.75">
      <c r="B284" s="3"/>
      <c r="C284" s="3"/>
    </row>
    <row r="285" spans="2:3" ht="12.75">
      <c r="B285" s="3"/>
      <c r="C285" s="3"/>
    </row>
    <row r="286" spans="2:3" ht="12.75">
      <c r="B286" s="3"/>
      <c r="C286" s="3"/>
    </row>
    <row r="287" spans="2:3" ht="12.75">
      <c r="B287" s="3"/>
      <c r="C287" s="3"/>
    </row>
    <row r="288" spans="2:3" ht="12.75">
      <c r="B288" s="3"/>
      <c r="C288" s="3"/>
    </row>
    <row r="289" spans="2:3" ht="12.75">
      <c r="B289" s="3"/>
      <c r="C289" s="3"/>
    </row>
    <row r="290" spans="2:3" ht="12.75">
      <c r="B290" s="3"/>
      <c r="C290" s="3"/>
    </row>
    <row r="291" spans="2:3" ht="12.75">
      <c r="B291" s="3"/>
      <c r="C291" s="3"/>
    </row>
    <row r="292" spans="2:3" ht="12.75">
      <c r="B292" s="3"/>
      <c r="C292" s="3"/>
    </row>
    <row r="293" spans="2:3" ht="12.75">
      <c r="B293" s="3"/>
      <c r="C293" s="3"/>
    </row>
    <row r="294" spans="2:3" ht="12.75">
      <c r="B294" s="3"/>
      <c r="C294" s="3"/>
    </row>
    <row r="295" spans="2:3" ht="12.75">
      <c r="B295" s="3"/>
      <c r="C295" s="3"/>
    </row>
    <row r="296" spans="2:3" ht="12.75">
      <c r="B296" s="3"/>
      <c r="C296" s="3"/>
    </row>
    <row r="297" spans="2:3" ht="12.75">
      <c r="B297" s="3"/>
      <c r="C297" s="3"/>
    </row>
    <row r="298" spans="2:3" ht="12.75">
      <c r="B298" s="3"/>
      <c r="C298" s="3"/>
    </row>
    <row r="299" spans="2:3" ht="12.75">
      <c r="B299" s="3"/>
      <c r="C299" s="3"/>
    </row>
    <row r="300" spans="2:3" ht="12.75">
      <c r="B300" s="3"/>
      <c r="C300" s="3"/>
    </row>
    <row r="301" spans="2:3" ht="12.75">
      <c r="B301" s="3"/>
      <c r="C301" s="3"/>
    </row>
    <row r="302" spans="2:3" ht="12.75">
      <c r="B302" s="3"/>
      <c r="C302" s="3"/>
    </row>
    <row r="303" spans="2:3" ht="12.75">
      <c r="B303" s="3"/>
      <c r="C303" s="3"/>
    </row>
    <row r="304" spans="2:3" ht="12.75">
      <c r="B304" s="3"/>
      <c r="C304" s="3"/>
    </row>
    <row r="305" spans="2:3" ht="12.75">
      <c r="B305" s="3"/>
      <c r="C305" s="3"/>
    </row>
    <row r="306" spans="2:3" ht="12.75">
      <c r="B306" s="3"/>
      <c r="C306" s="3"/>
    </row>
    <row r="307" spans="2:3" ht="12.75">
      <c r="B307" s="3"/>
      <c r="C307" s="3"/>
    </row>
    <row r="308" spans="2:3" ht="12.75">
      <c r="B308" s="3"/>
      <c r="C308" s="3"/>
    </row>
    <row r="309" spans="2:3" ht="12.75">
      <c r="B309" s="3"/>
      <c r="C309" s="3"/>
    </row>
    <row r="310" spans="2:3" ht="12.75">
      <c r="B310" s="3"/>
      <c r="C310" s="3"/>
    </row>
    <row r="311" spans="2:3" ht="12.75">
      <c r="B311" s="3"/>
      <c r="C311" s="3"/>
    </row>
    <row r="312" spans="2:3" ht="12.75">
      <c r="B312" s="3"/>
      <c r="C312" s="3"/>
    </row>
    <row r="313" spans="2:3" ht="12.75">
      <c r="B313" s="3"/>
      <c r="C313" s="3"/>
    </row>
    <row r="314" spans="2:3" ht="12.75">
      <c r="B314" s="3"/>
      <c r="C314" s="3"/>
    </row>
    <row r="315" spans="2:3" ht="12.75">
      <c r="B315" s="3"/>
      <c r="C315" s="3"/>
    </row>
    <row r="316" spans="2:3" ht="12.75">
      <c r="B316" s="3"/>
      <c r="C316" s="3"/>
    </row>
    <row r="317" spans="2:3" ht="12.75">
      <c r="B317" s="3"/>
      <c r="C317" s="3"/>
    </row>
    <row r="318" spans="2:3" ht="12.75">
      <c r="B318" s="3"/>
      <c r="C318" s="3"/>
    </row>
    <row r="319" spans="2:3" ht="12.75">
      <c r="B319" s="3"/>
      <c r="C319" s="3"/>
    </row>
    <row r="320" spans="2:3" ht="12.75">
      <c r="B320" s="3"/>
      <c r="C320" s="3"/>
    </row>
    <row r="321" spans="2:3" ht="12.75">
      <c r="B321" s="3"/>
      <c r="C321" s="3"/>
    </row>
    <row r="322" spans="2:3" ht="12.75">
      <c r="B322" s="3"/>
      <c r="C322" s="3"/>
    </row>
    <row r="323" spans="2:3" ht="12.75">
      <c r="B323" s="3"/>
      <c r="C323" s="3"/>
    </row>
    <row r="324" spans="2:3" ht="12.75">
      <c r="B324" s="3"/>
      <c r="C324" s="3"/>
    </row>
    <row r="325" spans="2:3" ht="12.75">
      <c r="B325" s="3"/>
      <c r="C325" s="3"/>
    </row>
    <row r="326" spans="2:3" ht="12.75">
      <c r="B326" s="3"/>
      <c r="C326" s="3"/>
    </row>
    <row r="327" spans="2:3" ht="12.75">
      <c r="B327" s="3"/>
      <c r="C327" s="3"/>
    </row>
    <row r="328" spans="2:3" ht="12.75">
      <c r="B328" s="3"/>
      <c r="C328" s="3"/>
    </row>
    <row r="329" spans="2:3" ht="12.75">
      <c r="B329" s="3"/>
      <c r="C329" s="3"/>
    </row>
    <row r="330" spans="2:3" ht="12.75">
      <c r="B330" s="3"/>
      <c r="C330" s="3"/>
    </row>
    <row r="331" spans="2:3" ht="12.75">
      <c r="B331" s="3"/>
      <c r="C331" s="3"/>
    </row>
    <row r="332" spans="2:3" ht="12.75">
      <c r="B332" s="3"/>
      <c r="C332" s="3"/>
    </row>
    <row r="333" spans="2:3" ht="12.75">
      <c r="B333" s="3"/>
      <c r="C333" s="3"/>
    </row>
    <row r="334" spans="2:3" ht="12.75">
      <c r="B334" s="3"/>
      <c r="C334" s="3"/>
    </row>
    <row r="335" spans="2:3" ht="12.75">
      <c r="B335" s="3"/>
      <c r="C335" s="3"/>
    </row>
    <row r="336" spans="2:3" ht="12.75">
      <c r="B336" s="3"/>
      <c r="C336" s="3"/>
    </row>
    <row r="337" spans="2:3" ht="12.75">
      <c r="B337" s="3"/>
      <c r="C337" s="3"/>
    </row>
    <row r="338" spans="2:3" ht="12.75">
      <c r="B338" s="3"/>
      <c r="C338" s="3"/>
    </row>
    <row r="339" spans="2:3" ht="12.75">
      <c r="B339" s="3"/>
      <c r="C339" s="3"/>
    </row>
    <row r="340" spans="2:3" ht="12.75">
      <c r="B340" s="3"/>
      <c r="C340" s="3"/>
    </row>
    <row r="341" spans="2:3" ht="12.75">
      <c r="B341" s="3"/>
      <c r="C341" s="3"/>
    </row>
    <row r="342" spans="2:3" ht="12.75">
      <c r="B342" s="3"/>
      <c r="C342" s="3"/>
    </row>
    <row r="343" spans="2:3" ht="12.75">
      <c r="B343" s="3"/>
      <c r="C343" s="3"/>
    </row>
    <row r="344" spans="2:3" ht="12.75">
      <c r="B344" s="3"/>
      <c r="C344" s="3"/>
    </row>
    <row r="345" spans="2:3" ht="12.75">
      <c r="B345" s="3"/>
      <c r="C345" s="3"/>
    </row>
    <row r="346" spans="2:3" ht="12.75">
      <c r="B346" s="3"/>
      <c r="C346" s="3"/>
    </row>
    <row r="347" spans="2:3" ht="12.75">
      <c r="B347" s="3"/>
      <c r="C347" s="3"/>
    </row>
    <row r="348" spans="2:3" ht="12.75">
      <c r="B348" s="3"/>
      <c r="C348" s="3"/>
    </row>
    <row r="349" spans="2:3" ht="12.75">
      <c r="B349" s="3"/>
      <c r="C349" s="3"/>
    </row>
    <row r="350" spans="2:3" ht="12.75">
      <c r="B350" s="3"/>
      <c r="C350" s="3"/>
    </row>
    <row r="351" spans="2:3" ht="12.75">
      <c r="B351" s="3"/>
      <c r="C351" s="3"/>
    </row>
    <row r="352" spans="2:3" ht="12.75">
      <c r="B352" s="3"/>
      <c r="C352" s="3"/>
    </row>
    <row r="353" spans="2:3" ht="12.75">
      <c r="B353" s="3"/>
      <c r="C353" s="3"/>
    </row>
    <row r="354" spans="2:3" ht="12.75">
      <c r="B354" s="3"/>
      <c r="C354" s="3"/>
    </row>
    <row r="355" spans="2:3" ht="12.75">
      <c r="B355" s="3"/>
      <c r="C355" s="3"/>
    </row>
    <row r="356" spans="2:3" ht="12.75">
      <c r="B356" s="3"/>
      <c r="C356" s="3"/>
    </row>
    <row r="357" spans="2:3" ht="12.75">
      <c r="B357" s="3"/>
      <c r="C357" s="3"/>
    </row>
    <row r="358" spans="2:3" ht="12.75">
      <c r="B358" s="3"/>
      <c r="C358" s="3"/>
    </row>
    <row r="359" spans="2:3" ht="12.75">
      <c r="B359" s="3"/>
      <c r="C359" s="3"/>
    </row>
    <row r="360" spans="2:3" ht="12.75">
      <c r="B360" s="3"/>
      <c r="C360" s="3"/>
    </row>
    <row r="361" spans="2:3" ht="12.75">
      <c r="B361" s="3"/>
      <c r="C361" s="3"/>
    </row>
    <row r="362" spans="2:3" ht="12.75">
      <c r="B362" s="3"/>
      <c r="C362" s="3"/>
    </row>
    <row r="363" spans="2:3" ht="12.75">
      <c r="B363" s="3"/>
      <c r="C363" s="3"/>
    </row>
    <row r="364" spans="2:3" ht="12.75">
      <c r="B364" s="3"/>
      <c r="C364" s="3"/>
    </row>
    <row r="365" spans="2:3" ht="12.75">
      <c r="B365" s="3"/>
      <c r="C365" s="3"/>
    </row>
    <row r="366" spans="2:3" ht="12.75">
      <c r="B366" s="3"/>
      <c r="C366" s="3"/>
    </row>
    <row r="367" spans="2:3" ht="12.75">
      <c r="B367" s="3"/>
      <c r="C367" s="3"/>
    </row>
    <row r="368" spans="2:3" ht="12.75">
      <c r="B368" s="3"/>
      <c r="C368" s="3"/>
    </row>
    <row r="369" spans="2:3" ht="12.75">
      <c r="B369" s="3"/>
      <c r="C369" s="3"/>
    </row>
    <row r="370" spans="2:3" ht="12.75">
      <c r="B370" s="3"/>
      <c r="C370" s="3"/>
    </row>
    <row r="371" spans="2:3" ht="12.75">
      <c r="B371" s="3"/>
      <c r="C371" s="3"/>
    </row>
    <row r="372" spans="2:3" ht="12.75">
      <c r="B372" s="3"/>
      <c r="C372" s="3"/>
    </row>
    <row r="373" spans="2:3" ht="12.75">
      <c r="B373" s="3"/>
      <c r="C373" s="3"/>
    </row>
    <row r="374" spans="2:3" ht="12.75">
      <c r="B374" s="3"/>
      <c r="C374" s="3"/>
    </row>
    <row r="375" spans="2:3" ht="12.75">
      <c r="B375" s="3"/>
      <c r="C375" s="3"/>
    </row>
    <row r="376" spans="2:3" ht="12.75">
      <c r="B376" s="3"/>
      <c r="C376" s="3"/>
    </row>
    <row r="377" spans="2:3" ht="12.75">
      <c r="B377" s="3"/>
      <c r="C377" s="3"/>
    </row>
    <row r="378" spans="2:3" ht="12.75">
      <c r="B378" s="3"/>
      <c r="C378" s="3"/>
    </row>
    <row r="379" spans="2:3" ht="12.75">
      <c r="B379" s="3"/>
      <c r="C379" s="3"/>
    </row>
    <row r="380" spans="2:3" ht="12.75">
      <c r="B380" s="3"/>
      <c r="C380" s="3"/>
    </row>
    <row r="381" spans="2:3" ht="12.75">
      <c r="B381" s="3"/>
      <c r="C381" s="3"/>
    </row>
    <row r="382" spans="2:3" ht="12.75">
      <c r="B382" s="3"/>
      <c r="C382" s="3"/>
    </row>
    <row r="383" spans="2:3" ht="12.75">
      <c r="B383" s="3"/>
      <c r="C383" s="3"/>
    </row>
    <row r="384" spans="2:3" ht="12.75">
      <c r="B384" s="3"/>
      <c r="C384" s="3"/>
    </row>
    <row r="385" spans="2:3" ht="12.75">
      <c r="B385" s="3"/>
      <c r="C385" s="3"/>
    </row>
    <row r="386" spans="2:3" ht="12.75">
      <c r="B386" s="3"/>
      <c r="C386" s="3"/>
    </row>
    <row r="387" spans="2:3" ht="12.75">
      <c r="B387" s="3"/>
      <c r="C387" s="3"/>
    </row>
    <row r="388" spans="2:3" ht="12.75">
      <c r="B388" s="3"/>
      <c r="C388" s="3"/>
    </row>
    <row r="389" spans="2:3" ht="12.75">
      <c r="B389" s="3"/>
      <c r="C389" s="3"/>
    </row>
    <row r="390" spans="2:3" ht="12.75">
      <c r="B390" s="3"/>
      <c r="C390" s="3"/>
    </row>
    <row r="391" spans="2:3" ht="12.75">
      <c r="B391" s="3"/>
      <c r="C391" s="3"/>
    </row>
    <row r="392" spans="2:3" ht="12.75">
      <c r="B392" s="3"/>
      <c r="C392" s="3"/>
    </row>
    <row r="393" spans="2:3" ht="12.75">
      <c r="B393" s="3"/>
      <c r="C393" s="3"/>
    </row>
    <row r="394" spans="2:3" ht="12.75">
      <c r="B394" s="3"/>
      <c r="C394" s="3"/>
    </row>
    <row r="395" spans="2:3" ht="12.75">
      <c r="B395" s="3"/>
      <c r="C395" s="3"/>
    </row>
    <row r="396" spans="2:3" ht="12.75">
      <c r="B396" s="3"/>
      <c r="C396" s="3"/>
    </row>
    <row r="397" spans="2:3" ht="12.75">
      <c r="B397" s="3"/>
      <c r="C397" s="3"/>
    </row>
    <row r="398" spans="2:3" ht="12.75">
      <c r="B398" s="3"/>
      <c r="C398" s="3"/>
    </row>
    <row r="399" spans="2:3" ht="12.75">
      <c r="B399" s="3"/>
      <c r="C399" s="3"/>
    </row>
    <row r="400" spans="2:3" ht="12.75">
      <c r="B400" s="3"/>
      <c r="C400" s="3"/>
    </row>
    <row r="401" spans="2:3" ht="12.75">
      <c r="B401" s="3"/>
      <c r="C401" s="3"/>
    </row>
    <row r="402" spans="2:3" ht="12.75">
      <c r="B402" s="3"/>
      <c r="C402" s="3"/>
    </row>
    <row r="403" spans="2:3" ht="12.75">
      <c r="B403" s="3"/>
      <c r="C403" s="3"/>
    </row>
    <row r="404" spans="2:3" ht="12.75">
      <c r="B404" s="3"/>
      <c r="C404" s="3"/>
    </row>
    <row r="405" spans="2:3" ht="12.75">
      <c r="B405" s="3"/>
      <c r="C405" s="3"/>
    </row>
    <row r="406" spans="2:3" ht="12.75">
      <c r="B406" s="3"/>
      <c r="C406" s="3"/>
    </row>
    <row r="407" spans="2:3" ht="12.75">
      <c r="B407" s="3"/>
      <c r="C407" s="3"/>
    </row>
    <row r="408" spans="2:3" ht="12.75">
      <c r="B408" s="3"/>
      <c r="C408" s="3"/>
    </row>
    <row r="409" spans="2:3" ht="12.75">
      <c r="B409" s="3"/>
      <c r="C409" s="3"/>
    </row>
    <row r="410" spans="2:3" ht="12.75">
      <c r="B410" s="3"/>
      <c r="C410" s="3"/>
    </row>
    <row r="411" spans="2:3" ht="12.75">
      <c r="B411" s="3"/>
      <c r="C411" s="3"/>
    </row>
    <row r="412" spans="2:3" ht="12.75">
      <c r="B412" s="3"/>
      <c r="C412" s="3"/>
    </row>
    <row r="413" spans="2:3" ht="12.75">
      <c r="B413" s="3"/>
      <c r="C413" s="3"/>
    </row>
    <row r="414" spans="2:3" ht="12.75">
      <c r="B414" s="3"/>
      <c r="C414" s="3"/>
    </row>
    <row r="415" spans="2:3" ht="12.75">
      <c r="B415" s="3"/>
      <c r="C415" s="3"/>
    </row>
    <row r="416" spans="2:3" ht="12.75">
      <c r="B416" s="3"/>
      <c r="C416" s="3"/>
    </row>
    <row r="417" spans="2:3" ht="12.75">
      <c r="B417" s="3"/>
      <c r="C417" s="3"/>
    </row>
    <row r="418" spans="2:3" ht="12.75">
      <c r="B418" s="3"/>
      <c r="C418" s="3"/>
    </row>
    <row r="419" spans="2:3" ht="12.75">
      <c r="B419" s="3"/>
      <c r="C419" s="3"/>
    </row>
    <row r="420" spans="2:3" ht="12.75">
      <c r="B420" s="3"/>
      <c r="C420" s="3"/>
    </row>
    <row r="421" spans="2:3" ht="12.75">
      <c r="B421" s="3"/>
      <c r="C421" s="3"/>
    </row>
    <row r="422" spans="2:3" ht="12.75">
      <c r="B422" s="3"/>
      <c r="C422" s="3"/>
    </row>
    <row r="423" spans="2:3" ht="12.75">
      <c r="B423" s="3"/>
      <c r="C423" s="3"/>
    </row>
    <row r="424" spans="2:3" ht="12.75">
      <c r="B424" s="3"/>
      <c r="C424" s="3"/>
    </row>
    <row r="425" spans="2:3" ht="12.75">
      <c r="B425" s="3"/>
      <c r="C425" s="3"/>
    </row>
    <row r="426" spans="2:3" ht="12.75">
      <c r="B426" s="3"/>
      <c r="C426" s="3"/>
    </row>
    <row r="427" spans="2:3" ht="12.75">
      <c r="B427" s="3"/>
      <c r="C427" s="3"/>
    </row>
    <row r="428" spans="2:3" ht="12.75">
      <c r="B428" s="3"/>
      <c r="C428" s="3"/>
    </row>
    <row r="429" spans="2:3" ht="12.75">
      <c r="B429" s="3"/>
      <c r="C429" s="3"/>
    </row>
    <row r="430" spans="2:3" ht="12.75">
      <c r="B430" s="3"/>
      <c r="C430" s="3"/>
    </row>
    <row r="431" spans="2:3" ht="12.75">
      <c r="B431" s="3"/>
      <c r="C431" s="3"/>
    </row>
    <row r="432" spans="2:3" ht="12.75">
      <c r="B432" s="3"/>
      <c r="C432" s="3"/>
    </row>
    <row r="433" spans="2:3" ht="12.75">
      <c r="B433" s="3"/>
      <c r="C433" s="3"/>
    </row>
    <row r="434" spans="2:3" ht="12.75">
      <c r="B434" s="3"/>
      <c r="C434" s="3"/>
    </row>
    <row r="435" spans="2:3" ht="12.75">
      <c r="B435" s="3"/>
      <c r="C435" s="3"/>
    </row>
    <row r="436" spans="2:3" ht="12.75">
      <c r="B436" s="3"/>
      <c r="C436" s="3"/>
    </row>
    <row r="437" spans="2:3" ht="12.75">
      <c r="B437" s="3"/>
      <c r="C437" s="3"/>
    </row>
    <row r="438" spans="2:3" ht="12.75">
      <c r="B438" s="3"/>
      <c r="C438" s="3"/>
    </row>
    <row r="439" spans="2:3" ht="12.75">
      <c r="B439" s="3"/>
      <c r="C439" s="3"/>
    </row>
    <row r="440" spans="2:3" ht="12.75">
      <c r="B440" s="3"/>
      <c r="C440" s="3"/>
    </row>
    <row r="441" spans="2:3" ht="12.75">
      <c r="B441" s="3"/>
      <c r="C441" s="3"/>
    </row>
    <row r="442" spans="2:3" ht="12.75">
      <c r="B442" s="3"/>
      <c r="C442" s="3"/>
    </row>
    <row r="443" spans="2:3" ht="12.75">
      <c r="B443" s="3"/>
      <c r="C443" s="3"/>
    </row>
    <row r="444" spans="2:3" ht="12.75">
      <c r="B444" s="3"/>
      <c r="C444" s="3"/>
    </row>
    <row r="445" spans="2:3" ht="12.75">
      <c r="B445" s="3"/>
      <c r="C445" s="3"/>
    </row>
    <row r="446" spans="2:3" ht="12.75">
      <c r="B446" s="3"/>
      <c r="C446" s="3"/>
    </row>
    <row r="447" spans="2:3" ht="12.75">
      <c r="B447" s="3"/>
      <c r="C447" s="3"/>
    </row>
    <row r="448" spans="2:3" ht="12.75">
      <c r="B448" s="3"/>
      <c r="C448" s="3"/>
    </row>
    <row r="449" spans="2:3" ht="12.75">
      <c r="B449" s="3"/>
      <c r="C449" s="3"/>
    </row>
    <row r="450" spans="2:3" ht="12.75">
      <c r="B450" s="3"/>
      <c r="C450" s="3"/>
    </row>
    <row r="451" spans="2:3" ht="12.75">
      <c r="B451" s="3"/>
      <c r="C451" s="3"/>
    </row>
    <row r="452" spans="2:3" ht="12.75">
      <c r="B452" s="3"/>
      <c r="C452" s="3"/>
    </row>
    <row r="453" spans="2:3" ht="12.75">
      <c r="B453" s="3"/>
      <c r="C453" s="3"/>
    </row>
    <row r="454" spans="2:3" ht="12.75">
      <c r="B454" s="3"/>
      <c r="C454" s="3"/>
    </row>
    <row r="455" spans="2:3" ht="12.75">
      <c r="B455" s="3"/>
      <c r="C455" s="3"/>
    </row>
    <row r="456" spans="2:3" ht="12.75">
      <c r="B456" s="3"/>
      <c r="C456" s="3"/>
    </row>
    <row r="457" spans="2:3" ht="12.75">
      <c r="B457" s="3"/>
      <c r="C457" s="3"/>
    </row>
    <row r="458" spans="2:3" ht="12.75">
      <c r="B458" s="3"/>
      <c r="C458" s="3"/>
    </row>
    <row r="459" spans="2:3" ht="12.75">
      <c r="B459" s="3"/>
      <c r="C459" s="3"/>
    </row>
    <row r="460" spans="2:3" ht="12.75">
      <c r="B460" s="3"/>
      <c r="C460" s="3"/>
    </row>
    <row r="461" spans="2:3" ht="12.75">
      <c r="B461" s="3"/>
      <c r="C461" s="3"/>
    </row>
    <row r="462" spans="2:3" ht="12.75">
      <c r="B462" s="3"/>
      <c r="C462" s="3"/>
    </row>
    <row r="463" spans="2:3" ht="12.75">
      <c r="B463" s="3"/>
      <c r="C463" s="3"/>
    </row>
    <row r="464" spans="2:3" ht="12.75">
      <c r="B464" s="3"/>
      <c r="C464" s="3"/>
    </row>
    <row r="465" spans="2:3" ht="12.75">
      <c r="B465" s="3"/>
      <c r="C465" s="3"/>
    </row>
    <row r="466" spans="2:3" ht="12.75">
      <c r="B466" s="3"/>
      <c r="C466" s="3"/>
    </row>
    <row r="467" spans="2:3" ht="12.75">
      <c r="B467" s="3"/>
      <c r="C467" s="3"/>
    </row>
    <row r="468" spans="2:3" ht="12.75">
      <c r="B468" s="3"/>
      <c r="C468" s="3"/>
    </row>
    <row r="469" spans="2:3" ht="12.75">
      <c r="B469" s="3"/>
      <c r="C469" s="3"/>
    </row>
    <row r="470" spans="2:3" ht="12.75">
      <c r="B470" s="3"/>
      <c r="C470" s="3"/>
    </row>
    <row r="471" spans="2:3" ht="12.75">
      <c r="B471" s="3"/>
      <c r="C471" s="3"/>
    </row>
    <row r="472" spans="2:3" ht="12.75">
      <c r="B472" s="3"/>
      <c r="C472" s="3"/>
    </row>
    <row r="473" spans="2:3" ht="12.75">
      <c r="B473" s="3"/>
      <c r="C473" s="3"/>
    </row>
    <row r="474" spans="2:3" ht="12.75">
      <c r="B474" s="3"/>
      <c r="C474" s="3"/>
    </row>
    <row r="475" spans="2:3" ht="12.75">
      <c r="B475" s="3"/>
      <c r="C475" s="3"/>
    </row>
    <row r="476" spans="2:3" ht="12.75">
      <c r="B476" s="3"/>
      <c r="C476" s="3"/>
    </row>
    <row r="477" spans="2:3" ht="12.75">
      <c r="B477" s="3"/>
      <c r="C477" s="3"/>
    </row>
    <row r="478" spans="2:3" ht="12.75">
      <c r="B478" s="3"/>
      <c r="C478" s="3"/>
    </row>
    <row r="479" spans="2:3" ht="12.75">
      <c r="B479" s="3"/>
      <c r="C479" s="3"/>
    </row>
    <row r="480" spans="2:3" ht="12.75">
      <c r="B480" s="3"/>
      <c r="C480" s="3"/>
    </row>
    <row r="481" spans="2:3" ht="12.75">
      <c r="B481" s="3"/>
      <c r="C481" s="3"/>
    </row>
    <row r="482" spans="2:3" ht="12.75">
      <c r="B482" s="3"/>
      <c r="C482" s="3"/>
    </row>
    <row r="483" spans="2:3" ht="12.75">
      <c r="B483" s="3"/>
      <c r="C483" s="3"/>
    </row>
    <row r="484" spans="2:3" ht="12.75">
      <c r="B484" s="3"/>
      <c r="C484" s="3"/>
    </row>
    <row r="485" spans="2:3" ht="12.75">
      <c r="B485" s="3"/>
      <c r="C485" s="3"/>
    </row>
    <row r="486" spans="2:3" ht="12.75">
      <c r="B486" s="3"/>
      <c r="C486" s="3"/>
    </row>
    <row r="487" spans="2:3" ht="12.75">
      <c r="B487" s="3"/>
      <c r="C487" s="3"/>
    </row>
    <row r="488" spans="2:3" ht="12.75">
      <c r="B488" s="3"/>
      <c r="C488" s="3"/>
    </row>
    <row r="489" spans="2:3" ht="12.75">
      <c r="B489" s="3"/>
      <c r="C489" s="3"/>
    </row>
    <row r="490" spans="2:3" ht="12.75">
      <c r="B490" s="3"/>
      <c r="C490" s="3"/>
    </row>
    <row r="491" spans="2:3" ht="12.75">
      <c r="B491" s="3"/>
      <c r="C491" s="3"/>
    </row>
    <row r="492" spans="2:3" ht="12.75">
      <c r="B492" s="3"/>
      <c r="C492" s="3"/>
    </row>
    <row r="493" spans="2:3" ht="12.75">
      <c r="B493" s="3"/>
      <c r="C493" s="3"/>
    </row>
    <row r="494" spans="2:3" ht="12.75">
      <c r="B494" s="3"/>
      <c r="C494" s="3"/>
    </row>
    <row r="495" spans="2:3" ht="12.75">
      <c r="B495" s="3"/>
      <c r="C495" s="3"/>
    </row>
    <row r="496" spans="2:3" ht="12.75">
      <c r="B496" s="3"/>
      <c r="C496" s="3"/>
    </row>
    <row r="497" spans="2:3" ht="12.75">
      <c r="B497" s="3"/>
      <c r="C497" s="3"/>
    </row>
    <row r="498" spans="2:3" ht="12.75">
      <c r="B498" s="3"/>
      <c r="C498" s="3"/>
    </row>
    <row r="499" spans="2:3" ht="12.75">
      <c r="B499" s="3"/>
      <c r="C499" s="3"/>
    </row>
    <row r="500" spans="2:3" ht="12.75">
      <c r="B500" s="3"/>
      <c r="C500" s="3"/>
    </row>
    <row r="501" spans="2:3" ht="12.75">
      <c r="B501" s="3"/>
      <c r="C501" s="3"/>
    </row>
    <row r="502" spans="2:3" ht="12.75">
      <c r="B502" s="3"/>
      <c r="C502" s="3"/>
    </row>
    <row r="503" spans="2:3" ht="12.75">
      <c r="B503" s="3"/>
      <c r="C503" s="3"/>
    </row>
    <row r="504" spans="2:3" ht="12.75">
      <c r="B504" s="3"/>
      <c r="C504" s="3"/>
    </row>
    <row r="505" spans="2:3" ht="12.75">
      <c r="B505" s="3"/>
      <c r="C505" s="3"/>
    </row>
    <row r="506" spans="2:3" ht="12.75">
      <c r="B506" s="3"/>
      <c r="C506" s="3"/>
    </row>
    <row r="507" spans="2:3" ht="12.75">
      <c r="B507" s="3"/>
      <c r="C507" s="3"/>
    </row>
    <row r="508" spans="2:3" ht="12.75">
      <c r="B508" s="3"/>
      <c r="C508" s="3"/>
    </row>
    <row r="509" spans="2:3" ht="12.75">
      <c r="B509" s="3"/>
      <c r="C509" s="3"/>
    </row>
    <row r="510" spans="2:3" ht="12.75">
      <c r="B510" s="3"/>
      <c r="C510" s="3"/>
    </row>
    <row r="511" spans="2:3" ht="12.75">
      <c r="B511" s="3"/>
      <c r="C511" s="3"/>
    </row>
    <row r="512" spans="2:3" ht="12.75">
      <c r="B512" s="3"/>
      <c r="C512" s="3"/>
    </row>
    <row r="513" spans="2:3" ht="12.75">
      <c r="B513" s="3"/>
      <c r="C513" s="3"/>
    </row>
    <row r="514" spans="2:3" ht="12.75">
      <c r="B514" s="3"/>
      <c r="C514" s="3"/>
    </row>
    <row r="515" spans="2:3" ht="12.75">
      <c r="B515" s="3"/>
      <c r="C515" s="3"/>
    </row>
    <row r="516" spans="2:3" ht="12.75">
      <c r="B516" s="3"/>
      <c r="C516" s="3"/>
    </row>
    <row r="517" spans="2:3" ht="12.75">
      <c r="B517" s="3"/>
      <c r="C517" s="3"/>
    </row>
    <row r="518" spans="2:3" ht="12.75">
      <c r="B518" s="3"/>
      <c r="C518" s="3"/>
    </row>
    <row r="519" spans="2:3" ht="12.75">
      <c r="B519" s="3"/>
      <c r="C519" s="3"/>
    </row>
    <row r="520" spans="2:3" ht="12.75">
      <c r="B520" s="3"/>
      <c r="C520" s="3"/>
    </row>
    <row r="521" spans="2:3" ht="12.75">
      <c r="B521" s="3"/>
      <c r="C521" s="3"/>
    </row>
    <row r="522" spans="2:3" ht="12.75">
      <c r="B522" s="3"/>
      <c r="C522" s="3"/>
    </row>
    <row r="523" spans="2:3" ht="12.75">
      <c r="B523" s="3"/>
      <c r="C523" s="3"/>
    </row>
    <row r="524" spans="2:3" ht="12.75">
      <c r="B524" s="3"/>
      <c r="C524" s="3"/>
    </row>
    <row r="525" spans="2:3" ht="12.75">
      <c r="B525" s="3"/>
      <c r="C525" s="3"/>
    </row>
    <row r="526" spans="2:3" ht="12.75">
      <c r="B526" s="3"/>
      <c r="C526" s="3"/>
    </row>
    <row r="527" spans="2:3" ht="12.75">
      <c r="B527" s="3"/>
      <c r="C527" s="3"/>
    </row>
    <row r="528" spans="2:3" ht="12.75">
      <c r="B528" s="3"/>
      <c r="C528" s="3"/>
    </row>
    <row r="529" spans="2:3" ht="12.75">
      <c r="B529" s="3"/>
      <c r="C529" s="3"/>
    </row>
    <row r="530" spans="2:3" ht="12.75">
      <c r="B530" s="3"/>
      <c r="C530" s="3"/>
    </row>
    <row r="531" spans="2:3" ht="12.75">
      <c r="B531" s="3"/>
      <c r="C531" s="3"/>
    </row>
    <row r="532" spans="2:3" ht="12.75">
      <c r="B532" s="3"/>
      <c r="C532" s="3"/>
    </row>
    <row r="533" spans="2:3" ht="12.75">
      <c r="B533" s="3"/>
      <c r="C533" s="3"/>
    </row>
    <row r="534" spans="2:3" ht="12.75">
      <c r="B534" s="3"/>
      <c r="C534" s="3"/>
    </row>
    <row r="535" spans="2:3" ht="12.75">
      <c r="B535" s="3"/>
      <c r="C535" s="3"/>
    </row>
    <row r="536" spans="2:3" ht="12.75">
      <c r="B536" s="3"/>
      <c r="C536" s="3"/>
    </row>
    <row r="537" spans="2:3" ht="12.75">
      <c r="B537" s="3"/>
      <c r="C537" s="3"/>
    </row>
    <row r="538" spans="2:3" ht="12.75">
      <c r="B538" s="3"/>
      <c r="C538" s="3"/>
    </row>
    <row r="539" spans="2:3" ht="12.75">
      <c r="B539" s="3"/>
      <c r="C539" s="3"/>
    </row>
    <row r="540" spans="2:3" ht="12.75">
      <c r="B540" s="3"/>
      <c r="C540" s="3"/>
    </row>
    <row r="541" spans="2:3" ht="12.75">
      <c r="B541" s="3"/>
      <c r="C541" s="3"/>
    </row>
    <row r="542" spans="2:3" ht="12.75">
      <c r="B542" s="3"/>
      <c r="C542" s="3"/>
    </row>
    <row r="543" spans="2:3" ht="12.75">
      <c r="B543" s="3"/>
      <c r="C543" s="3"/>
    </row>
    <row r="544" spans="2:3" ht="12.75">
      <c r="B544" s="3"/>
      <c r="C544" s="3"/>
    </row>
    <row r="545" spans="2:3" ht="12.75">
      <c r="B545" s="3"/>
      <c r="C545" s="3"/>
    </row>
    <row r="546" spans="2:3" ht="12.75">
      <c r="B546" s="3"/>
      <c r="C546" s="3"/>
    </row>
    <row r="547" spans="2:3" ht="12.75">
      <c r="B547" s="3"/>
      <c r="C547" s="3"/>
    </row>
    <row r="548" spans="2:3" ht="12.75">
      <c r="B548" s="3"/>
      <c r="C548" s="3"/>
    </row>
    <row r="549" spans="2:3" ht="12.75">
      <c r="B549" s="3"/>
      <c r="C549" s="3"/>
    </row>
    <row r="550" spans="2:3" ht="12.75">
      <c r="B550" s="3"/>
      <c r="C550" s="3"/>
    </row>
    <row r="551" spans="2:3" ht="12.75">
      <c r="B551" s="3"/>
      <c r="C551" s="3"/>
    </row>
    <row r="552" spans="2:3" ht="12.75">
      <c r="B552" s="3"/>
      <c r="C552" s="3"/>
    </row>
    <row r="553" spans="2:3" ht="12.75">
      <c r="B553" s="3"/>
      <c r="C553" s="3"/>
    </row>
    <row r="554" spans="2:3" ht="12.75">
      <c r="B554" s="3"/>
      <c r="C554" s="3"/>
    </row>
    <row r="555" spans="2:3" ht="12.75">
      <c r="B555" s="3"/>
      <c r="C555" s="3"/>
    </row>
    <row r="556" spans="2:3" ht="12.75">
      <c r="B556" s="3"/>
      <c r="C556" s="3"/>
    </row>
    <row r="557" spans="2:3" ht="12.75">
      <c r="B557" s="3"/>
      <c r="C557" s="3"/>
    </row>
    <row r="558" spans="2:3" ht="12.75">
      <c r="B558" s="3"/>
      <c r="C558" s="3"/>
    </row>
    <row r="559" spans="2:3" ht="12.75">
      <c r="B559" s="3"/>
      <c r="C559" s="3"/>
    </row>
    <row r="560" spans="2:3" ht="12.75">
      <c r="B560" s="3"/>
      <c r="C560" s="3"/>
    </row>
    <row r="561" spans="2:3" ht="12.75">
      <c r="B561" s="3"/>
      <c r="C561" s="3"/>
    </row>
    <row r="562" spans="2:3" ht="12.75">
      <c r="B562" s="3"/>
      <c r="C562" s="3"/>
    </row>
    <row r="563" spans="2:3" ht="12.75">
      <c r="B563" s="3"/>
      <c r="C563" s="3"/>
    </row>
    <row r="564" spans="2:3" ht="12.75">
      <c r="B564" s="3"/>
      <c r="C564" s="3"/>
    </row>
    <row r="565" spans="2:3" ht="12.75">
      <c r="B565" s="3"/>
      <c r="C565" s="3"/>
    </row>
    <row r="566" spans="2:3" ht="12.75">
      <c r="B566" s="3"/>
      <c r="C566" s="3"/>
    </row>
    <row r="567" spans="2:3" ht="12.75">
      <c r="B567" s="3"/>
      <c r="C567" s="3"/>
    </row>
    <row r="568" spans="2:3" ht="12.75">
      <c r="B568" s="3"/>
      <c r="C568" s="3"/>
    </row>
    <row r="569" spans="2:3" ht="12.75">
      <c r="B569" s="3"/>
      <c r="C569" s="3"/>
    </row>
    <row r="570" spans="2:3" ht="12.75">
      <c r="B570" s="3"/>
      <c r="C570" s="3"/>
    </row>
    <row r="571" spans="2:3" ht="12.75">
      <c r="B571" s="3"/>
      <c r="C571" s="3"/>
    </row>
    <row r="572" spans="2:3" ht="12.75">
      <c r="B572" s="3"/>
      <c r="C572" s="3"/>
    </row>
    <row r="573" spans="2:3" ht="12.75">
      <c r="B573" s="3"/>
      <c r="C573" s="3"/>
    </row>
    <row r="574" spans="2:3" ht="12.75">
      <c r="B574" s="3"/>
      <c r="C574" s="3"/>
    </row>
    <row r="575" spans="2:3" ht="12.75">
      <c r="B575" s="3"/>
      <c r="C575" s="3"/>
    </row>
    <row r="576" spans="2:3" ht="12.75">
      <c r="B576" s="3"/>
      <c r="C576" s="3"/>
    </row>
    <row r="577" spans="2:3" ht="12.75">
      <c r="B577" s="3"/>
      <c r="C577" s="3"/>
    </row>
    <row r="578" spans="2:3" ht="12.75">
      <c r="B578" s="3"/>
      <c r="C578" s="3"/>
    </row>
    <row r="579" spans="2:3" ht="12.75">
      <c r="B579" s="3"/>
      <c r="C579" s="3"/>
    </row>
    <row r="580" spans="2:3" ht="12.75">
      <c r="B580" s="3"/>
      <c r="C580" s="3"/>
    </row>
    <row r="581" spans="2:3" ht="12.75">
      <c r="B581" s="3"/>
      <c r="C581" s="3"/>
    </row>
    <row r="582" spans="2:3" ht="12.75">
      <c r="B582" s="3"/>
      <c r="C582" s="3"/>
    </row>
    <row r="583" spans="2:3" ht="12.75">
      <c r="B583" s="3"/>
      <c r="C583" s="3"/>
    </row>
    <row r="584" spans="2:3" ht="12.75">
      <c r="B584" s="3"/>
      <c r="C584" s="3"/>
    </row>
    <row r="585" spans="2:3" ht="12.75">
      <c r="B585" s="3"/>
      <c r="C585" s="3"/>
    </row>
    <row r="586" spans="2:3" ht="12.75">
      <c r="B586" s="3"/>
      <c r="C586" s="3"/>
    </row>
    <row r="587" spans="2:3" ht="12.75">
      <c r="B587" s="3"/>
      <c r="C587" s="3"/>
    </row>
    <row r="588" spans="2:3" ht="12.75">
      <c r="B588" s="3"/>
      <c r="C588" s="3"/>
    </row>
    <row r="589" spans="2:3" ht="12.75">
      <c r="B589" s="3"/>
      <c r="C589" s="3"/>
    </row>
    <row r="590" spans="2:3" ht="12.75">
      <c r="B590" s="3"/>
      <c r="C590" s="3"/>
    </row>
    <row r="591" spans="2:3" ht="12.75">
      <c r="B591" s="3"/>
      <c r="C591" s="3"/>
    </row>
    <row r="592" spans="2:3" ht="12.75">
      <c r="B592" s="3"/>
      <c r="C592" s="3"/>
    </row>
    <row r="593" spans="2:3" ht="12.75">
      <c r="B593" s="3"/>
      <c r="C593" s="3"/>
    </row>
    <row r="594" spans="2:3" ht="12.75">
      <c r="B594" s="3"/>
      <c r="C594" s="3"/>
    </row>
    <row r="595" spans="2:3" ht="12.75">
      <c r="B595" s="3"/>
      <c r="C595" s="3"/>
    </row>
    <row r="596" spans="2:3" ht="12.75">
      <c r="B596" s="3"/>
      <c r="C596" s="3"/>
    </row>
    <row r="597" spans="2:3" ht="12.75">
      <c r="B597" s="3"/>
      <c r="C597" s="3"/>
    </row>
    <row r="598" spans="2:3" ht="12.75">
      <c r="B598" s="3"/>
      <c r="C598" s="3"/>
    </row>
    <row r="599" spans="2:3" ht="12.75">
      <c r="B599" s="3"/>
      <c r="C599" s="3"/>
    </row>
    <row r="600" spans="2:3" ht="12.75">
      <c r="B600" s="3"/>
      <c r="C600" s="3"/>
    </row>
    <row r="601" spans="2:3" ht="12.75">
      <c r="B601" s="3"/>
      <c r="C601" s="3"/>
    </row>
    <row r="602" spans="2:3" ht="12.75">
      <c r="B602" s="3"/>
      <c r="C602" s="3"/>
    </row>
    <row r="603" spans="2:3" ht="12.75">
      <c r="B603" s="3"/>
      <c r="C603" s="3"/>
    </row>
    <row r="604" spans="2:3" ht="12.75">
      <c r="B604" s="3"/>
      <c r="C604" s="3"/>
    </row>
    <row r="605" spans="2:3" ht="12.75">
      <c r="B605" s="3"/>
      <c r="C605" s="3"/>
    </row>
    <row r="606" spans="2:3" ht="12.75">
      <c r="B606" s="3"/>
      <c r="C606" s="3"/>
    </row>
    <row r="607" spans="2:3" ht="12.75">
      <c r="B607" s="3"/>
      <c r="C607" s="3"/>
    </row>
    <row r="608" spans="2:3" ht="12.75">
      <c r="B608" s="3"/>
      <c r="C608" s="3"/>
    </row>
    <row r="609" spans="2:3" ht="12.75">
      <c r="B609" s="3"/>
      <c r="C609" s="3"/>
    </row>
    <row r="610" spans="2:3" ht="12.75">
      <c r="B610" s="3"/>
      <c r="C610" s="3"/>
    </row>
    <row r="611" spans="2:3" ht="12.75">
      <c r="B611" s="3"/>
      <c r="C611" s="3"/>
    </row>
    <row r="612" spans="2:3" ht="12.75">
      <c r="B612" s="3"/>
      <c r="C612" s="3"/>
    </row>
    <row r="613" spans="2:3" ht="12.75">
      <c r="B613" s="3"/>
      <c r="C613" s="3"/>
    </row>
    <row r="614" spans="2:3" ht="12.75">
      <c r="B614" s="3"/>
      <c r="C614" s="3"/>
    </row>
    <row r="615" spans="2:3" ht="12.75">
      <c r="B615" s="3"/>
      <c r="C615" s="3"/>
    </row>
    <row r="616" spans="2:3" ht="12.75">
      <c r="B616" s="3"/>
      <c r="C616" s="3"/>
    </row>
    <row r="617" spans="2:3" ht="12.75">
      <c r="B617" s="3"/>
      <c r="C617" s="3"/>
    </row>
    <row r="618" spans="2:3" ht="12.75">
      <c r="B618" s="3"/>
      <c r="C618" s="3"/>
    </row>
    <row r="619" spans="2:3" ht="12.75">
      <c r="B619" s="3"/>
      <c r="C619" s="3"/>
    </row>
    <row r="620" spans="2:3" ht="12.75">
      <c r="B620" s="3"/>
      <c r="C620" s="3"/>
    </row>
    <row r="621" spans="2:3" ht="12.75">
      <c r="B621" s="3"/>
      <c r="C621" s="3"/>
    </row>
    <row r="622" spans="2:3" ht="12.75">
      <c r="B622" s="3"/>
      <c r="C622" s="3"/>
    </row>
    <row r="623" spans="2:3" ht="12.75">
      <c r="B623" s="3"/>
      <c r="C623" s="3"/>
    </row>
    <row r="624" spans="2:3" ht="12.75">
      <c r="B624" s="3"/>
      <c r="C624" s="3"/>
    </row>
    <row r="625" spans="2:3" ht="12.75">
      <c r="B625" s="3"/>
      <c r="C625" s="3"/>
    </row>
    <row r="626" spans="2:3" ht="12.75">
      <c r="B626" s="3"/>
      <c r="C626" s="3"/>
    </row>
    <row r="627" spans="2:3" ht="12.75">
      <c r="B627" s="3"/>
      <c r="C627" s="3"/>
    </row>
    <row r="628" spans="2:3" ht="12.75">
      <c r="B628" s="3"/>
      <c r="C628" s="3"/>
    </row>
    <row r="629" spans="2:3" ht="12.75">
      <c r="B629" s="3"/>
      <c r="C629" s="3"/>
    </row>
    <row r="630" spans="2:3" ht="12.75">
      <c r="B630" s="3"/>
      <c r="C630" s="3"/>
    </row>
    <row r="631" spans="2:3" ht="12.75">
      <c r="B631" s="3"/>
      <c r="C631" s="3"/>
    </row>
    <row r="632" spans="2:3" ht="12.75">
      <c r="B632" s="3"/>
      <c r="C632" s="3"/>
    </row>
    <row r="633" spans="2:3" ht="12.75">
      <c r="B633" s="3"/>
      <c r="C633" s="3"/>
    </row>
    <row r="634" spans="2:3" ht="12.75">
      <c r="B634" s="3"/>
      <c r="C634" s="3"/>
    </row>
    <row r="635" spans="2:3" ht="12.75">
      <c r="B635" s="3"/>
      <c r="C635" s="3"/>
    </row>
    <row r="636" spans="2:3" ht="12.75">
      <c r="B636" s="3"/>
      <c r="C636" s="3"/>
    </row>
    <row r="637" spans="2:3" ht="12.75">
      <c r="B637" s="3"/>
      <c r="C637" s="3"/>
    </row>
    <row r="638" spans="2:3" ht="12.75">
      <c r="B638" s="3"/>
      <c r="C638" s="3"/>
    </row>
    <row r="639" spans="2:3" ht="12.75">
      <c r="B639" s="3"/>
      <c r="C639" s="3"/>
    </row>
    <row r="640" spans="2:3" ht="12.75">
      <c r="B640" s="3"/>
      <c r="C640" s="3"/>
    </row>
    <row r="641" spans="2:3" ht="12.75">
      <c r="B641" s="3"/>
      <c r="C641" s="3"/>
    </row>
    <row r="642" spans="2:3" ht="12.75">
      <c r="B642" s="3"/>
      <c r="C642" s="3"/>
    </row>
    <row r="643" spans="2:3" ht="12.75">
      <c r="B643" s="3"/>
      <c r="C643" s="3"/>
    </row>
    <row r="644" spans="2:3" ht="12.75">
      <c r="B644" s="3"/>
      <c r="C644" s="3"/>
    </row>
    <row r="645" spans="2:3" ht="12.75">
      <c r="B645" s="3"/>
      <c r="C645" s="3"/>
    </row>
    <row r="646" spans="2:3" ht="12.75">
      <c r="B646" s="3"/>
      <c r="C646" s="3"/>
    </row>
    <row r="647" spans="2:3" ht="12.75">
      <c r="B647" s="3"/>
      <c r="C647" s="3"/>
    </row>
    <row r="648" spans="2:3" ht="12.75">
      <c r="B648" s="3"/>
      <c r="C648" s="3"/>
    </row>
    <row r="649" spans="2:3" ht="12.75">
      <c r="B649" s="3"/>
      <c r="C649" s="3"/>
    </row>
    <row r="650" spans="2:3" ht="12.75">
      <c r="B650" s="3"/>
      <c r="C650" s="3"/>
    </row>
    <row r="651" spans="2:3" ht="12.75">
      <c r="B651" s="3"/>
      <c r="C651" s="3"/>
    </row>
    <row r="652" spans="2:3" ht="12.75">
      <c r="B652" s="3"/>
      <c r="C652" s="3"/>
    </row>
    <row r="653" spans="2:3" ht="12.75">
      <c r="B653" s="3"/>
      <c r="C653" s="3"/>
    </row>
    <row r="654" spans="2:3" ht="12.75">
      <c r="B654" s="3"/>
      <c r="C654" s="3"/>
    </row>
    <row r="655" spans="2:3" ht="12.75">
      <c r="B655" s="3"/>
      <c r="C655" s="3"/>
    </row>
    <row r="656" spans="2:3" ht="12.75">
      <c r="B656" s="3"/>
      <c r="C656" s="3"/>
    </row>
    <row r="657" spans="2:3" ht="12.75">
      <c r="B657" s="3"/>
      <c r="C657" s="3"/>
    </row>
    <row r="658" spans="2:3" ht="12.75">
      <c r="B658" s="3"/>
      <c r="C658" s="3"/>
    </row>
    <row r="659" spans="2:3" ht="12.75">
      <c r="B659" s="3"/>
      <c r="C659" s="3"/>
    </row>
  </sheetData>
  <sheetProtection password="DAF1" sheet="1" objects="1" scenarios="1"/>
  <printOptions/>
  <pageMargins left="0" right="0" top="0.1968503937007874" bottom="0" header="0.5118110236220472" footer="0.5118110236220472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127"/>
  <sheetViews>
    <sheetView tabSelected="1" workbookViewId="0" topLeftCell="A1">
      <pane ySplit="2310" topLeftCell="BM16" activePane="bottomLeft" state="split"/>
      <selection pane="topLeft" activeCell="L4" sqref="L4"/>
      <selection pane="bottomLeft" activeCell="F37" sqref="F37"/>
    </sheetView>
  </sheetViews>
  <sheetFormatPr defaultColWidth="9.00390625" defaultRowHeight="12.75"/>
  <cols>
    <col min="1" max="1" width="2.875" style="0" customWidth="1"/>
    <col min="2" max="2" width="6.75390625" style="4" customWidth="1"/>
    <col min="3" max="3" width="7.75390625" style="0" customWidth="1"/>
    <col min="4" max="4" width="9.875" style="0" customWidth="1"/>
    <col min="5" max="5" width="9.625" style="0" customWidth="1"/>
    <col min="6" max="6" width="11.25390625" style="0" customWidth="1"/>
    <col min="7" max="7" width="8.875" style="0" customWidth="1"/>
    <col min="9" max="9" width="11.25390625" style="0" customWidth="1"/>
    <col min="10" max="10" width="10.125" style="6" customWidth="1"/>
    <col min="11" max="11" width="5.125" style="0" customWidth="1"/>
    <col min="12" max="12" width="15.75390625" style="0" customWidth="1"/>
  </cols>
  <sheetData>
    <row r="1" spans="2:12" ht="27.75" customHeight="1">
      <c r="B1" s="68" t="s">
        <v>169</v>
      </c>
      <c r="D1" s="2"/>
      <c r="E1" s="64" t="s">
        <v>165</v>
      </c>
      <c r="G1" s="1"/>
      <c r="H1" s="1"/>
      <c r="J1"/>
      <c r="L1" s="6"/>
    </row>
    <row r="2" spans="2:12" ht="21.75" customHeight="1">
      <c r="B2" s="63" t="s">
        <v>164</v>
      </c>
      <c r="E2" s="5"/>
      <c r="F2" s="2"/>
      <c r="G2" s="1"/>
      <c r="H2" s="1"/>
      <c r="I2" s="1"/>
      <c r="J2"/>
      <c r="L2" s="6"/>
    </row>
    <row r="3" spans="3:12" ht="13.5" customHeight="1" thickBot="1">
      <c r="C3" s="15"/>
      <c r="E3" s="4"/>
      <c r="I3" s="1"/>
      <c r="J3"/>
      <c r="L3" s="6"/>
    </row>
    <row r="4" spans="2:13" ht="40.5" customHeight="1" thickBot="1">
      <c r="B4" s="61" t="s">
        <v>48</v>
      </c>
      <c r="C4" s="50" t="s">
        <v>12</v>
      </c>
      <c r="D4" s="49" t="s">
        <v>20</v>
      </c>
      <c r="E4" s="21" t="s">
        <v>57</v>
      </c>
      <c r="F4" s="21" t="s">
        <v>19</v>
      </c>
      <c r="G4" s="21" t="s">
        <v>58</v>
      </c>
      <c r="H4" s="21" t="s">
        <v>18</v>
      </c>
      <c r="I4" s="21" t="s">
        <v>56</v>
      </c>
      <c r="J4" s="22" t="s">
        <v>66</v>
      </c>
      <c r="L4" s="62" t="s">
        <v>60</v>
      </c>
      <c r="M4" s="25"/>
    </row>
    <row r="5" spans="2:12" ht="12.75" customHeight="1">
      <c r="B5" s="85" t="s">
        <v>49</v>
      </c>
      <c r="C5" s="51" t="s">
        <v>21</v>
      </c>
      <c r="D5" s="65"/>
      <c r="E5" s="18">
        <f aca="true" t="shared" si="0" ref="E5:E36">IF(D5&gt;0,23.482*D5^1.4148,0)</f>
        <v>0</v>
      </c>
      <c r="F5" s="18">
        <f>E5</f>
        <v>0</v>
      </c>
      <c r="G5" s="7">
        <v>0</v>
      </c>
      <c r="H5" s="7">
        <f aca="true" t="shared" si="1" ref="H5:H36">F5-G5</f>
        <v>0</v>
      </c>
      <c r="I5" s="7">
        <f>G5</f>
        <v>0</v>
      </c>
      <c r="J5" s="69">
        <v>15000</v>
      </c>
      <c r="L5" s="70"/>
    </row>
    <row r="6" spans="2:12" ht="12.75">
      <c r="B6" s="86"/>
      <c r="C6" s="52" t="s">
        <v>22</v>
      </c>
      <c r="D6" s="66"/>
      <c r="E6" s="18">
        <f t="shared" si="0"/>
        <v>0</v>
      </c>
      <c r="F6" s="19">
        <f aca="true" t="shared" si="2" ref="F6:F37">F5+E6</f>
        <v>0</v>
      </c>
      <c r="G6" s="8">
        <v>0</v>
      </c>
      <c r="H6" s="8">
        <f t="shared" si="1"/>
        <v>0</v>
      </c>
      <c r="I6" s="8">
        <f aca="true" t="shared" si="3" ref="I6:I37">I5+G6</f>
        <v>0</v>
      </c>
      <c r="J6" s="46">
        <f aca="true" t="shared" si="4" ref="J6:J32">J5+G6</f>
        <v>15000</v>
      </c>
      <c r="L6" s="71"/>
    </row>
    <row r="7" spans="2:12" ht="12.75" customHeight="1">
      <c r="B7" s="86"/>
      <c r="C7" s="52" t="s">
        <v>23</v>
      </c>
      <c r="D7" s="66"/>
      <c r="E7" s="18">
        <f t="shared" si="0"/>
        <v>0</v>
      </c>
      <c r="F7" s="19">
        <f t="shared" si="2"/>
        <v>0</v>
      </c>
      <c r="G7" s="8">
        <v>0</v>
      </c>
      <c r="H7" s="8">
        <f t="shared" si="1"/>
        <v>0</v>
      </c>
      <c r="I7" s="8">
        <f t="shared" si="3"/>
        <v>0</v>
      </c>
      <c r="J7" s="46">
        <f t="shared" si="4"/>
        <v>15000</v>
      </c>
      <c r="L7" s="71"/>
    </row>
    <row r="8" spans="2:12" ht="12.75">
      <c r="B8" s="86"/>
      <c r="C8" s="52" t="s">
        <v>24</v>
      </c>
      <c r="D8" s="66"/>
      <c r="E8" s="18">
        <f t="shared" si="0"/>
        <v>0</v>
      </c>
      <c r="F8" s="19">
        <f t="shared" si="2"/>
        <v>0</v>
      </c>
      <c r="G8" s="8">
        <v>0</v>
      </c>
      <c r="H8" s="8">
        <f t="shared" si="1"/>
        <v>0</v>
      </c>
      <c r="I8" s="8">
        <f t="shared" si="3"/>
        <v>0</v>
      </c>
      <c r="J8" s="46">
        <f t="shared" si="4"/>
        <v>15000</v>
      </c>
      <c r="L8" s="71"/>
    </row>
    <row r="9" spans="2:12" ht="12.75">
      <c r="B9" s="86"/>
      <c r="C9" s="52" t="s">
        <v>25</v>
      </c>
      <c r="D9" s="66"/>
      <c r="E9" s="18">
        <f t="shared" si="0"/>
        <v>0</v>
      </c>
      <c r="F9" s="19">
        <f t="shared" si="2"/>
        <v>0</v>
      </c>
      <c r="G9" s="8">
        <v>0</v>
      </c>
      <c r="H9" s="8">
        <f t="shared" si="1"/>
        <v>0</v>
      </c>
      <c r="I9" s="8">
        <f t="shared" si="3"/>
        <v>0</v>
      </c>
      <c r="J9" s="46">
        <f t="shared" si="4"/>
        <v>15000</v>
      </c>
      <c r="L9" s="71"/>
    </row>
    <row r="10" spans="2:12" ht="12.75">
      <c r="B10" s="86"/>
      <c r="C10" s="52" t="s">
        <v>26</v>
      </c>
      <c r="D10" s="66"/>
      <c r="E10" s="18">
        <f t="shared" si="0"/>
        <v>0</v>
      </c>
      <c r="F10" s="19">
        <f t="shared" si="2"/>
        <v>0</v>
      </c>
      <c r="G10" s="8">
        <v>0</v>
      </c>
      <c r="H10" s="8">
        <f t="shared" si="1"/>
        <v>0</v>
      </c>
      <c r="I10" s="8">
        <f t="shared" si="3"/>
        <v>0</v>
      </c>
      <c r="J10" s="46">
        <f t="shared" si="4"/>
        <v>15000</v>
      </c>
      <c r="L10" s="71"/>
    </row>
    <row r="11" spans="2:12" ht="12.75">
      <c r="B11" s="86"/>
      <c r="C11" s="52" t="s">
        <v>27</v>
      </c>
      <c r="D11" s="66"/>
      <c r="E11" s="18">
        <f t="shared" si="0"/>
        <v>0</v>
      </c>
      <c r="F11" s="19">
        <f t="shared" si="2"/>
        <v>0</v>
      </c>
      <c r="G11" s="8">
        <v>0</v>
      </c>
      <c r="H11" s="8">
        <f t="shared" si="1"/>
        <v>0</v>
      </c>
      <c r="I11" s="8">
        <f t="shared" si="3"/>
        <v>0</v>
      </c>
      <c r="J11" s="46">
        <f t="shared" si="4"/>
        <v>15000</v>
      </c>
      <c r="L11" s="71"/>
    </row>
    <row r="12" spans="2:12" ht="12.75">
      <c r="B12" s="86"/>
      <c r="C12" s="52" t="s">
        <v>28</v>
      </c>
      <c r="D12" s="66"/>
      <c r="E12" s="18">
        <f t="shared" si="0"/>
        <v>0</v>
      </c>
      <c r="F12" s="19">
        <f t="shared" si="2"/>
        <v>0</v>
      </c>
      <c r="G12" s="8">
        <v>0</v>
      </c>
      <c r="H12" s="8">
        <f t="shared" si="1"/>
        <v>0</v>
      </c>
      <c r="I12" s="8">
        <f t="shared" si="3"/>
        <v>0</v>
      </c>
      <c r="J12" s="46">
        <f t="shared" si="4"/>
        <v>15000</v>
      </c>
      <c r="L12" s="71"/>
    </row>
    <row r="13" spans="2:12" ht="12.75">
      <c r="B13" s="86"/>
      <c r="C13" s="52" t="s">
        <v>29</v>
      </c>
      <c r="D13" s="66"/>
      <c r="E13" s="18">
        <f t="shared" si="0"/>
        <v>0</v>
      </c>
      <c r="F13" s="19">
        <f t="shared" si="2"/>
        <v>0</v>
      </c>
      <c r="G13" s="8">
        <v>0</v>
      </c>
      <c r="H13" s="8">
        <f t="shared" si="1"/>
        <v>0</v>
      </c>
      <c r="I13" s="8">
        <f t="shared" si="3"/>
        <v>0</v>
      </c>
      <c r="J13" s="46">
        <f t="shared" si="4"/>
        <v>15000</v>
      </c>
      <c r="L13" s="71"/>
    </row>
    <row r="14" spans="2:12" ht="12.75">
      <c r="B14" s="86"/>
      <c r="C14" s="52" t="s">
        <v>30</v>
      </c>
      <c r="D14" s="66"/>
      <c r="E14" s="18">
        <f t="shared" si="0"/>
        <v>0</v>
      </c>
      <c r="F14" s="19">
        <f t="shared" si="2"/>
        <v>0</v>
      </c>
      <c r="G14" s="8">
        <v>0</v>
      </c>
      <c r="H14" s="8">
        <f t="shared" si="1"/>
        <v>0</v>
      </c>
      <c r="I14" s="8">
        <f t="shared" si="3"/>
        <v>0</v>
      </c>
      <c r="J14" s="46">
        <f t="shared" si="4"/>
        <v>15000</v>
      </c>
      <c r="L14" s="71"/>
    </row>
    <row r="15" spans="2:12" ht="12.75">
      <c r="B15" s="86"/>
      <c r="C15" s="52" t="s">
        <v>31</v>
      </c>
      <c r="D15" s="66"/>
      <c r="E15" s="18">
        <f t="shared" si="0"/>
        <v>0</v>
      </c>
      <c r="F15" s="19">
        <f t="shared" si="2"/>
        <v>0</v>
      </c>
      <c r="G15" s="8">
        <v>0</v>
      </c>
      <c r="H15" s="8">
        <f t="shared" si="1"/>
        <v>0</v>
      </c>
      <c r="I15" s="8">
        <f t="shared" si="3"/>
        <v>0</v>
      </c>
      <c r="J15" s="46">
        <f t="shared" si="4"/>
        <v>15000</v>
      </c>
      <c r="L15" s="71"/>
    </row>
    <row r="16" spans="2:12" ht="12.75">
      <c r="B16" s="86"/>
      <c r="C16" s="52" t="s">
        <v>32</v>
      </c>
      <c r="D16" s="66"/>
      <c r="E16" s="18">
        <f t="shared" si="0"/>
        <v>0</v>
      </c>
      <c r="F16" s="19">
        <f t="shared" si="2"/>
        <v>0</v>
      </c>
      <c r="G16" s="8">
        <v>0</v>
      </c>
      <c r="H16" s="8">
        <f t="shared" si="1"/>
        <v>0</v>
      </c>
      <c r="I16" s="8">
        <f t="shared" si="3"/>
        <v>0</v>
      </c>
      <c r="J16" s="46">
        <f t="shared" si="4"/>
        <v>15000</v>
      </c>
      <c r="L16" s="71"/>
    </row>
    <row r="17" spans="2:12" ht="12.75">
      <c r="B17" s="86"/>
      <c r="C17" s="52" t="s">
        <v>33</v>
      </c>
      <c r="D17" s="66"/>
      <c r="E17" s="18">
        <f t="shared" si="0"/>
        <v>0</v>
      </c>
      <c r="F17" s="19">
        <f t="shared" si="2"/>
        <v>0</v>
      </c>
      <c r="G17" s="8">
        <v>0</v>
      </c>
      <c r="H17" s="8">
        <f t="shared" si="1"/>
        <v>0</v>
      </c>
      <c r="I17" s="8">
        <f t="shared" si="3"/>
        <v>0</v>
      </c>
      <c r="J17" s="46">
        <f t="shared" si="4"/>
        <v>15000</v>
      </c>
      <c r="L17" s="71"/>
    </row>
    <row r="18" spans="2:12" ht="12.75">
      <c r="B18" s="86"/>
      <c r="C18" s="52" t="s">
        <v>34</v>
      </c>
      <c r="D18" s="66"/>
      <c r="E18" s="18">
        <f t="shared" si="0"/>
        <v>0</v>
      </c>
      <c r="F18" s="19">
        <f t="shared" si="2"/>
        <v>0</v>
      </c>
      <c r="G18" s="8">
        <v>0</v>
      </c>
      <c r="H18" s="8">
        <f t="shared" si="1"/>
        <v>0</v>
      </c>
      <c r="I18" s="8">
        <f t="shared" si="3"/>
        <v>0</v>
      </c>
      <c r="J18" s="46">
        <f t="shared" si="4"/>
        <v>15000</v>
      </c>
      <c r="L18" s="71"/>
    </row>
    <row r="19" spans="2:12" ht="12.75">
      <c r="B19" s="86"/>
      <c r="C19" s="52" t="s">
        <v>35</v>
      </c>
      <c r="D19" s="66"/>
      <c r="E19" s="18">
        <f t="shared" si="0"/>
        <v>0</v>
      </c>
      <c r="F19" s="19">
        <f t="shared" si="2"/>
        <v>0</v>
      </c>
      <c r="G19" s="8">
        <v>0</v>
      </c>
      <c r="H19" s="8">
        <f t="shared" si="1"/>
        <v>0</v>
      </c>
      <c r="I19" s="8">
        <f t="shared" si="3"/>
        <v>0</v>
      </c>
      <c r="J19" s="46">
        <f t="shared" si="4"/>
        <v>15000</v>
      </c>
      <c r="L19" s="71"/>
    </row>
    <row r="20" spans="2:12" ht="12.75">
      <c r="B20" s="86"/>
      <c r="C20" s="52" t="s">
        <v>36</v>
      </c>
      <c r="D20" s="66"/>
      <c r="E20" s="18">
        <f t="shared" si="0"/>
        <v>0</v>
      </c>
      <c r="F20" s="19">
        <f t="shared" si="2"/>
        <v>0</v>
      </c>
      <c r="G20" s="8">
        <v>0</v>
      </c>
      <c r="H20" s="8">
        <f t="shared" si="1"/>
        <v>0</v>
      </c>
      <c r="I20" s="8">
        <f t="shared" si="3"/>
        <v>0</v>
      </c>
      <c r="J20" s="46">
        <f t="shared" si="4"/>
        <v>15000</v>
      </c>
      <c r="L20" s="71"/>
    </row>
    <row r="21" spans="2:12" ht="12.75">
      <c r="B21" s="86"/>
      <c r="C21" s="52" t="s">
        <v>13</v>
      </c>
      <c r="D21" s="66"/>
      <c r="E21" s="18">
        <f t="shared" si="0"/>
        <v>0</v>
      </c>
      <c r="F21" s="19">
        <f t="shared" si="2"/>
        <v>0</v>
      </c>
      <c r="G21" s="8">
        <v>0</v>
      </c>
      <c r="H21" s="8">
        <f t="shared" si="1"/>
        <v>0</v>
      </c>
      <c r="I21" s="8">
        <f t="shared" si="3"/>
        <v>0</v>
      </c>
      <c r="J21" s="46">
        <f t="shared" si="4"/>
        <v>15000</v>
      </c>
      <c r="L21" s="71"/>
    </row>
    <row r="22" spans="2:12" ht="12.75">
      <c r="B22" s="86"/>
      <c r="C22" s="52" t="s">
        <v>37</v>
      </c>
      <c r="D22" s="66"/>
      <c r="E22" s="18">
        <f t="shared" si="0"/>
        <v>0</v>
      </c>
      <c r="F22" s="19">
        <f t="shared" si="2"/>
        <v>0</v>
      </c>
      <c r="G22" s="8">
        <v>0</v>
      </c>
      <c r="H22" s="8">
        <f t="shared" si="1"/>
        <v>0</v>
      </c>
      <c r="I22" s="8">
        <f t="shared" si="3"/>
        <v>0</v>
      </c>
      <c r="J22" s="46">
        <f t="shared" si="4"/>
        <v>15000</v>
      </c>
      <c r="L22" s="71"/>
    </row>
    <row r="23" spans="2:12" ht="12.75">
      <c r="B23" s="86"/>
      <c r="C23" s="52" t="s">
        <v>38</v>
      </c>
      <c r="D23" s="66"/>
      <c r="E23" s="18">
        <f t="shared" si="0"/>
        <v>0</v>
      </c>
      <c r="F23" s="19">
        <f t="shared" si="2"/>
        <v>0</v>
      </c>
      <c r="G23" s="8">
        <v>0</v>
      </c>
      <c r="H23" s="8">
        <f t="shared" si="1"/>
        <v>0</v>
      </c>
      <c r="I23" s="8">
        <f t="shared" si="3"/>
        <v>0</v>
      </c>
      <c r="J23" s="46">
        <f t="shared" si="4"/>
        <v>15000</v>
      </c>
      <c r="L23" s="71"/>
    </row>
    <row r="24" spans="2:12" ht="12.75">
      <c r="B24" s="86"/>
      <c r="C24" s="52" t="s">
        <v>39</v>
      </c>
      <c r="D24" s="66"/>
      <c r="E24" s="18">
        <f t="shared" si="0"/>
        <v>0</v>
      </c>
      <c r="F24" s="19">
        <f t="shared" si="2"/>
        <v>0</v>
      </c>
      <c r="G24" s="8">
        <v>0</v>
      </c>
      <c r="H24" s="8">
        <f t="shared" si="1"/>
        <v>0</v>
      </c>
      <c r="I24" s="8">
        <f t="shared" si="3"/>
        <v>0</v>
      </c>
      <c r="J24" s="46">
        <f t="shared" si="4"/>
        <v>15000</v>
      </c>
      <c r="L24" s="71"/>
    </row>
    <row r="25" spans="2:12" ht="12.75">
      <c r="B25" s="86"/>
      <c r="C25" s="52" t="s">
        <v>40</v>
      </c>
      <c r="D25" s="66"/>
      <c r="E25" s="18">
        <f t="shared" si="0"/>
        <v>0</v>
      </c>
      <c r="F25" s="19">
        <f t="shared" si="2"/>
        <v>0</v>
      </c>
      <c r="G25" s="8">
        <f aca="true" t="shared" si="5" ref="G25:G56">E5</f>
        <v>0</v>
      </c>
      <c r="H25" s="8">
        <f t="shared" si="1"/>
        <v>0</v>
      </c>
      <c r="I25" s="8">
        <f t="shared" si="3"/>
        <v>0</v>
      </c>
      <c r="J25" s="46">
        <f t="shared" si="4"/>
        <v>15000</v>
      </c>
      <c r="L25" s="71"/>
    </row>
    <row r="26" spans="2:12" ht="12.75">
      <c r="B26" s="86"/>
      <c r="C26" s="52" t="s">
        <v>41</v>
      </c>
      <c r="D26" s="66"/>
      <c r="E26" s="18">
        <f t="shared" si="0"/>
        <v>0</v>
      </c>
      <c r="F26" s="19">
        <f t="shared" si="2"/>
        <v>0</v>
      </c>
      <c r="G26" s="8">
        <f t="shared" si="5"/>
        <v>0</v>
      </c>
      <c r="H26" s="8">
        <f t="shared" si="1"/>
        <v>0</v>
      </c>
      <c r="I26" s="8">
        <f t="shared" si="3"/>
        <v>0</v>
      </c>
      <c r="J26" s="46">
        <f t="shared" si="4"/>
        <v>15000</v>
      </c>
      <c r="L26" s="71"/>
    </row>
    <row r="27" spans="2:12" ht="12.75">
      <c r="B27" s="86"/>
      <c r="C27" s="52" t="s">
        <v>42</v>
      </c>
      <c r="D27" s="66"/>
      <c r="E27" s="18">
        <f t="shared" si="0"/>
        <v>0</v>
      </c>
      <c r="F27" s="19">
        <f t="shared" si="2"/>
        <v>0</v>
      </c>
      <c r="G27" s="8">
        <f t="shared" si="5"/>
        <v>0</v>
      </c>
      <c r="H27" s="8">
        <f t="shared" si="1"/>
        <v>0</v>
      </c>
      <c r="I27" s="8">
        <f t="shared" si="3"/>
        <v>0</v>
      </c>
      <c r="J27" s="46">
        <f t="shared" si="4"/>
        <v>15000</v>
      </c>
      <c r="L27" s="71"/>
    </row>
    <row r="28" spans="2:14" ht="12.75">
      <c r="B28" s="86"/>
      <c r="C28" s="52" t="s">
        <v>43</v>
      </c>
      <c r="D28" s="66"/>
      <c r="E28" s="18">
        <f t="shared" si="0"/>
        <v>0</v>
      </c>
      <c r="F28" s="19">
        <f t="shared" si="2"/>
        <v>0</v>
      </c>
      <c r="G28" s="8">
        <f t="shared" si="5"/>
        <v>0</v>
      </c>
      <c r="H28" s="8">
        <f t="shared" si="1"/>
        <v>0</v>
      </c>
      <c r="I28" s="8">
        <f t="shared" si="3"/>
        <v>0</v>
      </c>
      <c r="J28" s="46">
        <f t="shared" si="4"/>
        <v>15000</v>
      </c>
      <c r="L28" s="71"/>
      <c r="N28" s="1"/>
    </row>
    <row r="29" spans="2:14" ht="12.75">
      <c r="B29" s="86"/>
      <c r="C29" s="52" t="s">
        <v>44</v>
      </c>
      <c r="D29" s="66"/>
      <c r="E29" s="18">
        <f t="shared" si="0"/>
        <v>0</v>
      </c>
      <c r="F29" s="19">
        <f t="shared" si="2"/>
        <v>0</v>
      </c>
      <c r="G29" s="8">
        <f t="shared" si="5"/>
        <v>0</v>
      </c>
      <c r="H29" s="8">
        <f t="shared" si="1"/>
        <v>0</v>
      </c>
      <c r="I29" s="8">
        <f t="shared" si="3"/>
        <v>0</v>
      </c>
      <c r="J29" s="46">
        <f t="shared" si="4"/>
        <v>15000</v>
      </c>
      <c r="L29" s="71"/>
      <c r="N29" s="12"/>
    </row>
    <row r="30" spans="2:12" ht="12.75">
      <c r="B30" s="86"/>
      <c r="C30" s="52" t="s">
        <v>45</v>
      </c>
      <c r="D30" s="66"/>
      <c r="E30" s="18">
        <f t="shared" si="0"/>
        <v>0</v>
      </c>
      <c r="F30" s="19">
        <f t="shared" si="2"/>
        <v>0</v>
      </c>
      <c r="G30" s="8">
        <f t="shared" si="5"/>
        <v>0</v>
      </c>
      <c r="H30" s="8">
        <f t="shared" si="1"/>
        <v>0</v>
      </c>
      <c r="I30" s="8">
        <f t="shared" si="3"/>
        <v>0</v>
      </c>
      <c r="J30" s="46">
        <f t="shared" si="4"/>
        <v>15000</v>
      </c>
      <c r="L30" s="71"/>
    </row>
    <row r="31" spans="2:12" ht="12.75">
      <c r="B31" s="86"/>
      <c r="C31" s="52" t="s">
        <v>46</v>
      </c>
      <c r="D31" s="66">
        <v>8</v>
      </c>
      <c r="E31" s="18">
        <f t="shared" si="0"/>
        <v>445.0684379007298</v>
      </c>
      <c r="F31" s="19">
        <f t="shared" si="2"/>
        <v>445.0684379007298</v>
      </c>
      <c r="G31" s="8">
        <f t="shared" si="5"/>
        <v>0</v>
      </c>
      <c r="H31" s="8">
        <f t="shared" si="1"/>
        <v>445.0684379007298</v>
      </c>
      <c r="I31" s="8">
        <f t="shared" si="3"/>
        <v>0</v>
      </c>
      <c r="J31" s="46">
        <f t="shared" si="4"/>
        <v>15000</v>
      </c>
      <c r="L31" s="71"/>
    </row>
    <row r="32" spans="2:12" ht="13.5" thickBot="1">
      <c r="B32" s="87"/>
      <c r="C32" s="53" t="s">
        <v>47</v>
      </c>
      <c r="D32" s="67">
        <v>12</v>
      </c>
      <c r="E32" s="20">
        <f t="shared" si="0"/>
        <v>789.8792599925598</v>
      </c>
      <c r="F32" s="20">
        <f t="shared" si="2"/>
        <v>1234.9476978932896</v>
      </c>
      <c r="G32" s="9">
        <f t="shared" si="5"/>
        <v>0</v>
      </c>
      <c r="H32" s="9">
        <f t="shared" si="1"/>
        <v>1234.9476978932896</v>
      </c>
      <c r="I32" s="9">
        <f t="shared" si="3"/>
        <v>0</v>
      </c>
      <c r="J32" s="47">
        <f t="shared" si="4"/>
        <v>15000</v>
      </c>
      <c r="L32" s="72"/>
    </row>
    <row r="33" spans="2:12" ht="12.75">
      <c r="B33" s="88" t="s">
        <v>50</v>
      </c>
      <c r="C33" s="54" t="s">
        <v>72</v>
      </c>
      <c r="D33" s="65">
        <v>12</v>
      </c>
      <c r="E33" s="18">
        <f t="shared" si="0"/>
        <v>789.8792599925598</v>
      </c>
      <c r="F33" s="18">
        <f t="shared" si="2"/>
        <v>2024.8269578858494</v>
      </c>
      <c r="G33" s="7">
        <f t="shared" si="5"/>
        <v>0</v>
      </c>
      <c r="H33" s="7">
        <f t="shared" si="1"/>
        <v>2024.8269578858494</v>
      </c>
      <c r="I33" s="7">
        <f t="shared" si="3"/>
        <v>0</v>
      </c>
      <c r="J33" s="48">
        <f aca="true" t="shared" si="6" ref="J33:J41">(J32+G33)-($J$5/90)</f>
        <v>14833.333333333334</v>
      </c>
      <c r="K33" s="23" t="s">
        <v>59</v>
      </c>
      <c r="L33" s="73"/>
    </row>
    <row r="34" spans="2:12" ht="12.75">
      <c r="B34" s="89"/>
      <c r="C34" s="41" t="s">
        <v>73</v>
      </c>
      <c r="D34" s="66"/>
      <c r="E34" s="18">
        <f t="shared" si="0"/>
        <v>0</v>
      </c>
      <c r="F34" s="19">
        <f t="shared" si="2"/>
        <v>2024.8269578858494</v>
      </c>
      <c r="G34" s="8">
        <f t="shared" si="5"/>
        <v>0</v>
      </c>
      <c r="H34" s="8">
        <f t="shared" si="1"/>
        <v>2024.8269578858494</v>
      </c>
      <c r="I34" s="8">
        <f t="shared" si="3"/>
        <v>0</v>
      </c>
      <c r="J34" s="46">
        <f t="shared" si="6"/>
        <v>14666.666666666668</v>
      </c>
      <c r="L34" s="74"/>
    </row>
    <row r="35" spans="2:12" ht="12.75">
      <c r="B35" s="89"/>
      <c r="C35" s="41" t="s">
        <v>74</v>
      </c>
      <c r="D35" s="66"/>
      <c r="E35" s="18">
        <f t="shared" si="0"/>
        <v>0</v>
      </c>
      <c r="F35" s="19">
        <f t="shared" si="2"/>
        <v>2024.8269578858494</v>
      </c>
      <c r="G35" s="8">
        <f t="shared" si="5"/>
        <v>0</v>
      </c>
      <c r="H35" s="8">
        <f t="shared" si="1"/>
        <v>2024.8269578858494</v>
      </c>
      <c r="I35" s="8">
        <f t="shared" si="3"/>
        <v>0</v>
      </c>
      <c r="J35" s="46">
        <f t="shared" si="6"/>
        <v>14500.000000000002</v>
      </c>
      <c r="L35" s="74"/>
    </row>
    <row r="36" spans="2:12" ht="12.75">
      <c r="B36" s="89"/>
      <c r="C36" s="41" t="s">
        <v>75</v>
      </c>
      <c r="D36" s="66"/>
      <c r="E36" s="18">
        <f t="shared" si="0"/>
        <v>0</v>
      </c>
      <c r="F36" s="19">
        <f t="shared" si="2"/>
        <v>2024.8269578858494</v>
      </c>
      <c r="G36" s="8">
        <f t="shared" si="5"/>
        <v>0</v>
      </c>
      <c r="H36" s="8">
        <f t="shared" si="1"/>
        <v>2024.8269578858494</v>
      </c>
      <c r="I36" s="8">
        <f t="shared" si="3"/>
        <v>0</v>
      </c>
      <c r="J36" s="46">
        <f t="shared" si="6"/>
        <v>14333.333333333336</v>
      </c>
      <c r="L36" s="74"/>
    </row>
    <row r="37" spans="2:12" ht="12.75">
      <c r="B37" s="89"/>
      <c r="C37" s="41" t="s">
        <v>76</v>
      </c>
      <c r="D37" s="66"/>
      <c r="E37" s="18">
        <f aca="true" t="shared" si="7" ref="E37:E68">IF(D37&gt;0,23.482*D37^1.4148,0)</f>
        <v>0</v>
      </c>
      <c r="F37" s="19">
        <f t="shared" si="2"/>
        <v>2024.8269578858494</v>
      </c>
      <c r="G37" s="8">
        <f t="shared" si="5"/>
        <v>0</v>
      </c>
      <c r="H37" s="8">
        <f aca="true" t="shared" si="8" ref="H37:H68">F37-G37</f>
        <v>2024.8269578858494</v>
      </c>
      <c r="I37" s="8">
        <f t="shared" si="3"/>
        <v>0</v>
      </c>
      <c r="J37" s="46">
        <f t="shared" si="6"/>
        <v>14166.66666666667</v>
      </c>
      <c r="L37" s="74"/>
    </row>
    <row r="38" spans="2:12" ht="12.75">
      <c r="B38" s="89"/>
      <c r="C38" s="41" t="s">
        <v>77</v>
      </c>
      <c r="D38" s="66"/>
      <c r="E38" s="18">
        <f t="shared" si="7"/>
        <v>0</v>
      </c>
      <c r="F38" s="19">
        <f aca="true" t="shared" si="9" ref="F38:F69">F37+E38</f>
        <v>2024.8269578858494</v>
      </c>
      <c r="G38" s="8">
        <f t="shared" si="5"/>
        <v>0</v>
      </c>
      <c r="H38" s="8">
        <f t="shared" si="8"/>
        <v>2024.8269578858494</v>
      </c>
      <c r="I38" s="8">
        <f aca="true" t="shared" si="10" ref="I38:I69">I37+G38</f>
        <v>0</v>
      </c>
      <c r="J38" s="46">
        <f t="shared" si="6"/>
        <v>14000.000000000004</v>
      </c>
      <c r="L38" s="74"/>
    </row>
    <row r="39" spans="2:12" ht="12.75">
      <c r="B39" s="89"/>
      <c r="C39" s="41" t="s">
        <v>78</v>
      </c>
      <c r="D39" s="66"/>
      <c r="E39" s="18">
        <f t="shared" si="7"/>
        <v>0</v>
      </c>
      <c r="F39" s="19">
        <f t="shared" si="9"/>
        <v>2024.8269578858494</v>
      </c>
      <c r="G39" s="8">
        <f t="shared" si="5"/>
        <v>0</v>
      </c>
      <c r="H39" s="8">
        <f t="shared" si="8"/>
        <v>2024.8269578858494</v>
      </c>
      <c r="I39" s="8">
        <f t="shared" si="10"/>
        <v>0</v>
      </c>
      <c r="J39" s="46">
        <f t="shared" si="6"/>
        <v>13833.333333333338</v>
      </c>
      <c r="L39" s="74"/>
    </row>
    <row r="40" spans="2:12" ht="12.75">
      <c r="B40" s="89"/>
      <c r="C40" s="41" t="s">
        <v>79</v>
      </c>
      <c r="D40" s="66"/>
      <c r="E40" s="18">
        <f t="shared" si="7"/>
        <v>0</v>
      </c>
      <c r="F40" s="19">
        <f t="shared" si="9"/>
        <v>2024.8269578858494</v>
      </c>
      <c r="G40" s="8">
        <f t="shared" si="5"/>
        <v>0</v>
      </c>
      <c r="H40" s="8">
        <f t="shared" si="8"/>
        <v>2024.8269578858494</v>
      </c>
      <c r="I40" s="8">
        <f t="shared" si="10"/>
        <v>0</v>
      </c>
      <c r="J40" s="46">
        <f t="shared" si="6"/>
        <v>13666.666666666672</v>
      </c>
      <c r="L40" s="74"/>
    </row>
    <row r="41" spans="2:12" ht="12.75">
      <c r="B41" s="89"/>
      <c r="C41" s="41" t="s">
        <v>80</v>
      </c>
      <c r="D41" s="66"/>
      <c r="E41" s="18">
        <f t="shared" si="7"/>
        <v>0</v>
      </c>
      <c r="F41" s="19">
        <f t="shared" si="9"/>
        <v>2024.8269578858494</v>
      </c>
      <c r="G41" s="8">
        <f t="shared" si="5"/>
        <v>0</v>
      </c>
      <c r="H41" s="8">
        <f t="shared" si="8"/>
        <v>2024.8269578858494</v>
      </c>
      <c r="I41" s="8">
        <f t="shared" si="10"/>
        <v>0</v>
      </c>
      <c r="J41" s="46">
        <f t="shared" si="6"/>
        <v>13500.000000000005</v>
      </c>
      <c r="L41" s="74"/>
    </row>
    <row r="42" spans="2:12" ht="12.75">
      <c r="B42" s="89"/>
      <c r="C42" s="41" t="s">
        <v>81</v>
      </c>
      <c r="D42" s="66"/>
      <c r="E42" s="18">
        <f t="shared" si="7"/>
        <v>0</v>
      </c>
      <c r="F42" s="19">
        <f t="shared" si="9"/>
        <v>2024.8269578858494</v>
      </c>
      <c r="G42" s="8">
        <f t="shared" si="5"/>
        <v>0</v>
      </c>
      <c r="H42" s="8">
        <f t="shared" si="8"/>
        <v>2024.8269578858494</v>
      </c>
      <c r="I42" s="8">
        <f t="shared" si="10"/>
        <v>0</v>
      </c>
      <c r="J42" s="46">
        <f aca="true" t="shared" si="11" ref="J42:J73">(J41+G42)-G6-($J$5/90)</f>
        <v>13333.33333333334</v>
      </c>
      <c r="K42" s="23" t="s">
        <v>65</v>
      </c>
      <c r="L42" s="74"/>
    </row>
    <row r="43" spans="2:12" ht="12.75">
      <c r="B43" s="89"/>
      <c r="C43" s="41" t="s">
        <v>82</v>
      </c>
      <c r="D43" s="66"/>
      <c r="E43" s="18">
        <f t="shared" si="7"/>
        <v>0</v>
      </c>
      <c r="F43" s="19">
        <f t="shared" si="9"/>
        <v>2024.8269578858494</v>
      </c>
      <c r="G43" s="8">
        <f t="shared" si="5"/>
        <v>0</v>
      </c>
      <c r="H43" s="8">
        <f t="shared" si="8"/>
        <v>2024.8269578858494</v>
      </c>
      <c r="I43" s="8">
        <f t="shared" si="10"/>
        <v>0</v>
      </c>
      <c r="J43" s="46">
        <f t="shared" si="11"/>
        <v>13166.666666666673</v>
      </c>
      <c r="L43" s="74"/>
    </row>
    <row r="44" spans="2:12" ht="12.75">
      <c r="B44" s="89"/>
      <c r="C44" s="41" t="s">
        <v>83</v>
      </c>
      <c r="D44" s="66"/>
      <c r="E44" s="18">
        <f t="shared" si="7"/>
        <v>0</v>
      </c>
      <c r="F44" s="19">
        <f t="shared" si="9"/>
        <v>2024.8269578858494</v>
      </c>
      <c r="G44" s="8">
        <f t="shared" si="5"/>
        <v>0</v>
      </c>
      <c r="H44" s="8">
        <f t="shared" si="8"/>
        <v>2024.8269578858494</v>
      </c>
      <c r="I44" s="8">
        <f t="shared" si="10"/>
        <v>0</v>
      </c>
      <c r="J44" s="46">
        <f t="shared" si="11"/>
        <v>13000.000000000007</v>
      </c>
      <c r="L44" s="74"/>
    </row>
    <row r="45" spans="2:12" ht="12.75">
      <c r="B45" s="89"/>
      <c r="C45" s="41" t="s">
        <v>84</v>
      </c>
      <c r="D45" s="66"/>
      <c r="E45" s="18">
        <f t="shared" si="7"/>
        <v>0</v>
      </c>
      <c r="F45" s="19">
        <f t="shared" si="9"/>
        <v>2024.8269578858494</v>
      </c>
      <c r="G45" s="8">
        <f t="shared" si="5"/>
        <v>0</v>
      </c>
      <c r="H45" s="8">
        <f t="shared" si="8"/>
        <v>2024.8269578858494</v>
      </c>
      <c r="I45" s="8">
        <f t="shared" si="10"/>
        <v>0</v>
      </c>
      <c r="J45" s="46">
        <f t="shared" si="11"/>
        <v>12833.333333333341</v>
      </c>
      <c r="L45" s="74"/>
    </row>
    <row r="46" spans="2:12" ht="12.75">
      <c r="B46" s="89"/>
      <c r="C46" s="41" t="s">
        <v>85</v>
      </c>
      <c r="D46" s="66"/>
      <c r="E46" s="18">
        <f t="shared" si="7"/>
        <v>0</v>
      </c>
      <c r="F46" s="19">
        <f t="shared" si="9"/>
        <v>2024.8269578858494</v>
      </c>
      <c r="G46" s="8">
        <f t="shared" si="5"/>
        <v>0</v>
      </c>
      <c r="H46" s="8">
        <f t="shared" si="8"/>
        <v>2024.8269578858494</v>
      </c>
      <c r="I46" s="8">
        <f t="shared" si="10"/>
        <v>0</v>
      </c>
      <c r="J46" s="46">
        <f t="shared" si="11"/>
        <v>12666.666666666675</v>
      </c>
      <c r="L46" s="74"/>
    </row>
    <row r="47" spans="2:12" ht="12.75">
      <c r="B47" s="89"/>
      <c r="C47" s="41" t="s">
        <v>86</v>
      </c>
      <c r="D47" s="66"/>
      <c r="E47" s="18">
        <f t="shared" si="7"/>
        <v>0</v>
      </c>
      <c r="F47" s="19">
        <f t="shared" si="9"/>
        <v>2024.8269578858494</v>
      </c>
      <c r="G47" s="8">
        <f t="shared" si="5"/>
        <v>0</v>
      </c>
      <c r="H47" s="8">
        <f t="shared" si="8"/>
        <v>2024.8269578858494</v>
      </c>
      <c r="I47" s="8">
        <f t="shared" si="10"/>
        <v>0</v>
      </c>
      <c r="J47" s="46">
        <f t="shared" si="11"/>
        <v>12500.00000000001</v>
      </c>
      <c r="L47" s="74"/>
    </row>
    <row r="48" spans="2:12" ht="12.75">
      <c r="B48" s="89"/>
      <c r="C48" s="41" t="s">
        <v>87</v>
      </c>
      <c r="D48" s="66"/>
      <c r="E48" s="18">
        <f t="shared" si="7"/>
        <v>0</v>
      </c>
      <c r="F48" s="19">
        <f t="shared" si="9"/>
        <v>2024.8269578858494</v>
      </c>
      <c r="G48" s="8">
        <f t="shared" si="5"/>
        <v>0</v>
      </c>
      <c r="H48" s="8">
        <f t="shared" si="8"/>
        <v>2024.8269578858494</v>
      </c>
      <c r="I48" s="8">
        <f t="shared" si="10"/>
        <v>0</v>
      </c>
      <c r="J48" s="46">
        <f t="shared" si="11"/>
        <v>12333.333333333343</v>
      </c>
      <c r="L48" s="74"/>
    </row>
    <row r="49" spans="2:12" ht="12.75">
      <c r="B49" s="89"/>
      <c r="C49" s="41" t="s">
        <v>88</v>
      </c>
      <c r="D49" s="66"/>
      <c r="E49" s="18">
        <f t="shared" si="7"/>
        <v>0</v>
      </c>
      <c r="F49" s="19">
        <f t="shared" si="9"/>
        <v>2024.8269578858494</v>
      </c>
      <c r="G49" s="8">
        <f t="shared" si="5"/>
        <v>0</v>
      </c>
      <c r="H49" s="8">
        <f t="shared" si="8"/>
        <v>2024.8269578858494</v>
      </c>
      <c r="I49" s="8">
        <f t="shared" si="10"/>
        <v>0</v>
      </c>
      <c r="J49" s="46">
        <f t="shared" si="11"/>
        <v>12166.666666666677</v>
      </c>
      <c r="L49" s="74"/>
    </row>
    <row r="50" spans="2:12" ht="12.75">
      <c r="B50" s="89"/>
      <c r="C50" s="41" t="s">
        <v>89</v>
      </c>
      <c r="D50" s="66"/>
      <c r="E50" s="18">
        <f t="shared" si="7"/>
        <v>0</v>
      </c>
      <c r="F50" s="19">
        <f t="shared" si="9"/>
        <v>2024.8269578858494</v>
      </c>
      <c r="G50" s="8">
        <f t="shared" si="5"/>
        <v>0</v>
      </c>
      <c r="H50" s="8">
        <f t="shared" si="8"/>
        <v>2024.8269578858494</v>
      </c>
      <c r="I50" s="8">
        <f t="shared" si="10"/>
        <v>0</v>
      </c>
      <c r="J50" s="46">
        <f t="shared" si="11"/>
        <v>12000.000000000011</v>
      </c>
      <c r="L50" s="74"/>
    </row>
    <row r="51" spans="2:12" ht="12.75">
      <c r="B51" s="89"/>
      <c r="C51" s="41" t="s">
        <v>90</v>
      </c>
      <c r="D51" s="66"/>
      <c r="E51" s="18">
        <f t="shared" si="7"/>
        <v>0</v>
      </c>
      <c r="F51" s="19">
        <f t="shared" si="9"/>
        <v>2024.8269578858494</v>
      </c>
      <c r="G51" s="8">
        <f t="shared" si="5"/>
        <v>445.0684379007298</v>
      </c>
      <c r="H51" s="8">
        <f t="shared" si="8"/>
        <v>1579.7585199851196</v>
      </c>
      <c r="I51" s="8">
        <f t="shared" si="10"/>
        <v>445.0684379007298</v>
      </c>
      <c r="J51" s="46">
        <f t="shared" si="11"/>
        <v>12278.401771234074</v>
      </c>
      <c r="L51" s="74"/>
    </row>
    <row r="52" spans="2:12" ht="12.75">
      <c r="B52" s="89"/>
      <c r="C52" s="41" t="s">
        <v>91</v>
      </c>
      <c r="D52" s="66"/>
      <c r="E52" s="18">
        <f t="shared" si="7"/>
        <v>0</v>
      </c>
      <c r="F52" s="19">
        <f t="shared" si="9"/>
        <v>2024.8269578858494</v>
      </c>
      <c r="G52" s="8">
        <f t="shared" si="5"/>
        <v>789.8792599925598</v>
      </c>
      <c r="H52" s="8">
        <f t="shared" si="8"/>
        <v>1234.9476978932896</v>
      </c>
      <c r="I52" s="8">
        <f t="shared" si="10"/>
        <v>1234.9476978932896</v>
      </c>
      <c r="J52" s="46">
        <f t="shared" si="11"/>
        <v>12901.614364559968</v>
      </c>
      <c r="L52" s="74"/>
    </row>
    <row r="53" spans="2:12" ht="12.75">
      <c r="B53" s="89"/>
      <c r="C53" s="41" t="s">
        <v>93</v>
      </c>
      <c r="D53" s="66"/>
      <c r="E53" s="18">
        <f t="shared" si="7"/>
        <v>0</v>
      </c>
      <c r="F53" s="19">
        <f t="shared" si="9"/>
        <v>2024.8269578858494</v>
      </c>
      <c r="G53" s="8">
        <f t="shared" si="5"/>
        <v>789.8792599925598</v>
      </c>
      <c r="H53" s="8">
        <f t="shared" si="8"/>
        <v>1234.9476978932896</v>
      </c>
      <c r="I53" s="8">
        <f t="shared" si="10"/>
        <v>2024.8269578858494</v>
      </c>
      <c r="J53" s="46">
        <f t="shared" si="11"/>
        <v>13524.826957885862</v>
      </c>
      <c r="L53" s="74"/>
    </row>
    <row r="54" spans="2:12" ht="12.75">
      <c r="B54" s="89"/>
      <c r="C54" s="41" t="s">
        <v>94</v>
      </c>
      <c r="D54" s="66"/>
      <c r="E54" s="18">
        <f t="shared" si="7"/>
        <v>0</v>
      </c>
      <c r="F54" s="19">
        <f t="shared" si="9"/>
        <v>2024.8269578858494</v>
      </c>
      <c r="G54" s="8">
        <f t="shared" si="5"/>
        <v>0</v>
      </c>
      <c r="H54" s="8">
        <f t="shared" si="8"/>
        <v>2024.8269578858494</v>
      </c>
      <c r="I54" s="8">
        <f t="shared" si="10"/>
        <v>2024.8269578858494</v>
      </c>
      <c r="J54" s="46">
        <f t="shared" si="11"/>
        <v>13358.160291219196</v>
      </c>
      <c r="L54" s="74"/>
    </row>
    <row r="55" spans="2:12" ht="12.75">
      <c r="B55" s="89"/>
      <c r="C55" s="41" t="s">
        <v>95</v>
      </c>
      <c r="D55" s="66"/>
      <c r="E55" s="18">
        <f t="shared" si="7"/>
        <v>0</v>
      </c>
      <c r="F55" s="19">
        <f t="shared" si="9"/>
        <v>2024.8269578858494</v>
      </c>
      <c r="G55" s="8">
        <f t="shared" si="5"/>
        <v>0</v>
      </c>
      <c r="H55" s="8">
        <f t="shared" si="8"/>
        <v>2024.8269578858494</v>
      </c>
      <c r="I55" s="8">
        <f t="shared" si="10"/>
        <v>2024.8269578858494</v>
      </c>
      <c r="J55" s="46">
        <f t="shared" si="11"/>
        <v>13191.49362455253</v>
      </c>
      <c r="L55" s="74"/>
    </row>
    <row r="56" spans="2:12" ht="12.75">
      <c r="B56" s="89"/>
      <c r="C56" s="41" t="s">
        <v>96</v>
      </c>
      <c r="D56" s="66"/>
      <c r="E56" s="18">
        <f t="shared" si="7"/>
        <v>0</v>
      </c>
      <c r="F56" s="19">
        <f t="shared" si="9"/>
        <v>2024.8269578858494</v>
      </c>
      <c r="G56" s="8">
        <f t="shared" si="5"/>
        <v>0</v>
      </c>
      <c r="H56" s="8">
        <f t="shared" si="8"/>
        <v>2024.8269578858494</v>
      </c>
      <c r="I56" s="8">
        <f t="shared" si="10"/>
        <v>2024.8269578858494</v>
      </c>
      <c r="J56" s="46">
        <f t="shared" si="11"/>
        <v>13024.826957885864</v>
      </c>
      <c r="L56" s="74"/>
    </row>
    <row r="57" spans="2:12" ht="12.75">
      <c r="B57" s="89"/>
      <c r="C57" s="41" t="s">
        <v>97</v>
      </c>
      <c r="D57" s="66"/>
      <c r="E57" s="18">
        <f t="shared" si="7"/>
        <v>0</v>
      </c>
      <c r="F57" s="19">
        <f t="shared" si="9"/>
        <v>2024.8269578858494</v>
      </c>
      <c r="G57" s="8">
        <f aca="true" t="shared" si="12" ref="G57:G88">E37</f>
        <v>0</v>
      </c>
      <c r="H57" s="8">
        <f t="shared" si="8"/>
        <v>2024.8269578858494</v>
      </c>
      <c r="I57" s="8">
        <f t="shared" si="10"/>
        <v>2024.8269578858494</v>
      </c>
      <c r="J57" s="46">
        <f t="shared" si="11"/>
        <v>12858.160291219197</v>
      </c>
      <c r="L57" s="74"/>
    </row>
    <row r="58" spans="2:12" ht="12.75">
      <c r="B58" s="89"/>
      <c r="C58" s="41" t="s">
        <v>98</v>
      </c>
      <c r="D58" s="66"/>
      <c r="E58" s="18">
        <f t="shared" si="7"/>
        <v>0</v>
      </c>
      <c r="F58" s="19">
        <f t="shared" si="9"/>
        <v>2024.8269578858494</v>
      </c>
      <c r="G58" s="8">
        <f t="shared" si="12"/>
        <v>0</v>
      </c>
      <c r="H58" s="8">
        <f t="shared" si="8"/>
        <v>2024.8269578858494</v>
      </c>
      <c r="I58" s="8">
        <f t="shared" si="10"/>
        <v>2024.8269578858494</v>
      </c>
      <c r="J58" s="46">
        <f t="shared" si="11"/>
        <v>12691.493624552531</v>
      </c>
      <c r="L58" s="74"/>
    </row>
    <row r="59" spans="2:12" ht="12.75">
      <c r="B59" s="89"/>
      <c r="C59" s="41" t="s">
        <v>99</v>
      </c>
      <c r="D59" s="66"/>
      <c r="E59" s="18">
        <f t="shared" si="7"/>
        <v>0</v>
      </c>
      <c r="F59" s="19">
        <f t="shared" si="9"/>
        <v>2024.8269578858494</v>
      </c>
      <c r="G59" s="8">
        <f t="shared" si="12"/>
        <v>0</v>
      </c>
      <c r="H59" s="8">
        <f t="shared" si="8"/>
        <v>2024.8269578858494</v>
      </c>
      <c r="I59" s="8">
        <f t="shared" si="10"/>
        <v>2024.8269578858494</v>
      </c>
      <c r="J59" s="46">
        <f t="shared" si="11"/>
        <v>12524.826957885865</v>
      </c>
      <c r="L59" s="74"/>
    </row>
    <row r="60" spans="2:12" ht="12.75">
      <c r="B60" s="89"/>
      <c r="C60" s="41" t="s">
        <v>100</v>
      </c>
      <c r="D60" s="66"/>
      <c r="E60" s="18">
        <f t="shared" si="7"/>
        <v>0</v>
      </c>
      <c r="F60" s="19">
        <f t="shared" si="9"/>
        <v>2024.8269578858494</v>
      </c>
      <c r="G60" s="8">
        <f t="shared" si="12"/>
        <v>0</v>
      </c>
      <c r="H60" s="8">
        <f t="shared" si="8"/>
        <v>2024.8269578858494</v>
      </c>
      <c r="I60" s="8">
        <f t="shared" si="10"/>
        <v>2024.8269578858494</v>
      </c>
      <c r="J60" s="46">
        <f t="shared" si="11"/>
        <v>12358.1602912192</v>
      </c>
      <c r="L60" s="74"/>
    </row>
    <row r="61" spans="2:12" ht="12.75">
      <c r="B61" s="89"/>
      <c r="C61" s="41" t="s">
        <v>101</v>
      </c>
      <c r="D61" s="66"/>
      <c r="E61" s="18">
        <f t="shared" si="7"/>
        <v>0</v>
      </c>
      <c r="F61" s="19">
        <f t="shared" si="9"/>
        <v>2024.8269578858494</v>
      </c>
      <c r="G61" s="8">
        <f t="shared" si="12"/>
        <v>0</v>
      </c>
      <c r="H61" s="8">
        <f t="shared" si="8"/>
        <v>2024.8269578858494</v>
      </c>
      <c r="I61" s="8">
        <f t="shared" si="10"/>
        <v>2024.8269578858494</v>
      </c>
      <c r="J61" s="46">
        <f t="shared" si="11"/>
        <v>12191.493624552533</v>
      </c>
      <c r="L61" s="74"/>
    </row>
    <row r="62" spans="2:12" ht="12.75">
      <c r="B62" s="89"/>
      <c r="C62" s="41" t="s">
        <v>102</v>
      </c>
      <c r="D62" s="66"/>
      <c r="E62" s="18">
        <f t="shared" si="7"/>
        <v>0</v>
      </c>
      <c r="F62" s="19">
        <f t="shared" si="9"/>
        <v>2024.8269578858494</v>
      </c>
      <c r="G62" s="8">
        <f t="shared" si="12"/>
        <v>0</v>
      </c>
      <c r="H62" s="8">
        <f t="shared" si="8"/>
        <v>2024.8269578858494</v>
      </c>
      <c r="I62" s="8">
        <f t="shared" si="10"/>
        <v>2024.8269578858494</v>
      </c>
      <c r="J62" s="46">
        <f t="shared" si="11"/>
        <v>12024.826957885867</v>
      </c>
      <c r="L62" s="74"/>
    </row>
    <row r="63" spans="2:12" ht="13.5" thickBot="1">
      <c r="B63" s="44"/>
      <c r="C63" s="43" t="s">
        <v>92</v>
      </c>
      <c r="D63" s="67"/>
      <c r="E63" s="20">
        <f t="shared" si="7"/>
        <v>0</v>
      </c>
      <c r="F63" s="20">
        <f t="shared" si="9"/>
        <v>2024.8269578858494</v>
      </c>
      <c r="G63" s="9">
        <f t="shared" si="12"/>
        <v>0</v>
      </c>
      <c r="H63" s="9">
        <f t="shared" si="8"/>
        <v>2024.8269578858494</v>
      </c>
      <c r="I63" s="9">
        <f t="shared" si="10"/>
        <v>2024.8269578858494</v>
      </c>
      <c r="J63" s="47">
        <f t="shared" si="11"/>
        <v>11858.160291219201</v>
      </c>
      <c r="L63" s="75"/>
    </row>
    <row r="64" spans="2:12" ht="12.75">
      <c r="B64" s="90" t="s">
        <v>51</v>
      </c>
      <c r="C64" s="55" t="s">
        <v>103</v>
      </c>
      <c r="D64" s="65"/>
      <c r="E64" s="18">
        <f t="shared" si="7"/>
        <v>0</v>
      </c>
      <c r="F64" s="18">
        <f t="shared" si="9"/>
        <v>2024.8269578858494</v>
      </c>
      <c r="G64" s="7">
        <f t="shared" si="12"/>
        <v>0</v>
      </c>
      <c r="H64" s="7">
        <f t="shared" si="8"/>
        <v>2024.8269578858494</v>
      </c>
      <c r="I64" s="7">
        <f t="shared" si="10"/>
        <v>2024.8269578858494</v>
      </c>
      <c r="J64" s="48">
        <f t="shared" si="11"/>
        <v>11691.493624552535</v>
      </c>
      <c r="L64" s="76"/>
    </row>
    <row r="65" spans="2:12" ht="12.75">
      <c r="B65" s="91"/>
      <c r="C65" s="56" t="s">
        <v>104</v>
      </c>
      <c r="D65" s="66"/>
      <c r="E65" s="18">
        <f t="shared" si="7"/>
        <v>0</v>
      </c>
      <c r="F65" s="19">
        <f t="shared" si="9"/>
        <v>2024.8269578858494</v>
      </c>
      <c r="G65" s="8">
        <f t="shared" si="12"/>
        <v>0</v>
      </c>
      <c r="H65" s="8">
        <f t="shared" si="8"/>
        <v>2024.8269578858494</v>
      </c>
      <c r="I65" s="8">
        <f t="shared" si="10"/>
        <v>2024.8269578858494</v>
      </c>
      <c r="J65" s="46">
        <f t="shared" si="11"/>
        <v>11524.826957885869</v>
      </c>
      <c r="L65" s="77"/>
    </row>
    <row r="66" spans="2:12" ht="12.75">
      <c r="B66" s="91"/>
      <c r="C66" s="56" t="s">
        <v>105</v>
      </c>
      <c r="D66" s="66"/>
      <c r="E66" s="18">
        <f t="shared" si="7"/>
        <v>0</v>
      </c>
      <c r="F66" s="19">
        <f t="shared" si="9"/>
        <v>2024.8269578858494</v>
      </c>
      <c r="G66" s="8">
        <f t="shared" si="12"/>
        <v>0</v>
      </c>
      <c r="H66" s="8">
        <f t="shared" si="8"/>
        <v>2024.8269578858494</v>
      </c>
      <c r="I66" s="8">
        <f t="shared" si="10"/>
        <v>2024.8269578858494</v>
      </c>
      <c r="J66" s="46">
        <f t="shared" si="11"/>
        <v>11358.160291219203</v>
      </c>
      <c r="L66" s="77"/>
    </row>
    <row r="67" spans="2:12" ht="12.75">
      <c r="B67" s="91"/>
      <c r="C67" s="56" t="s">
        <v>106</v>
      </c>
      <c r="D67" s="66"/>
      <c r="E67" s="18">
        <f t="shared" si="7"/>
        <v>0</v>
      </c>
      <c r="F67" s="19">
        <f t="shared" si="9"/>
        <v>2024.8269578858494</v>
      </c>
      <c r="G67" s="8">
        <f t="shared" si="12"/>
        <v>0</v>
      </c>
      <c r="H67" s="8">
        <f t="shared" si="8"/>
        <v>2024.8269578858494</v>
      </c>
      <c r="I67" s="8">
        <f t="shared" si="10"/>
        <v>2024.8269578858494</v>
      </c>
      <c r="J67" s="46">
        <f t="shared" si="11"/>
        <v>11191.493624552537</v>
      </c>
      <c r="L67" s="77"/>
    </row>
    <row r="68" spans="2:12" ht="12.75">
      <c r="B68" s="91"/>
      <c r="C68" s="56" t="s">
        <v>107</v>
      </c>
      <c r="D68" s="66"/>
      <c r="E68" s="18">
        <f t="shared" si="7"/>
        <v>0</v>
      </c>
      <c r="F68" s="19">
        <f t="shared" si="9"/>
        <v>2024.8269578858494</v>
      </c>
      <c r="G68" s="8">
        <f t="shared" si="12"/>
        <v>0</v>
      </c>
      <c r="H68" s="8">
        <f t="shared" si="8"/>
        <v>2024.8269578858494</v>
      </c>
      <c r="I68" s="8">
        <f t="shared" si="10"/>
        <v>2024.8269578858494</v>
      </c>
      <c r="J68" s="46">
        <f t="shared" si="11"/>
        <v>11024.82695788587</v>
      </c>
      <c r="L68" s="77"/>
    </row>
    <row r="69" spans="2:12" ht="12.75">
      <c r="B69" s="91"/>
      <c r="C69" s="56" t="s">
        <v>108</v>
      </c>
      <c r="D69" s="66"/>
      <c r="E69" s="18">
        <f aca="true" t="shared" si="13" ref="E69:E100">IF(D69&gt;0,23.482*D69^1.4148,0)</f>
        <v>0</v>
      </c>
      <c r="F69" s="19">
        <f t="shared" si="9"/>
        <v>2024.8269578858494</v>
      </c>
      <c r="G69" s="8">
        <f t="shared" si="12"/>
        <v>0</v>
      </c>
      <c r="H69" s="8">
        <f aca="true" t="shared" si="14" ref="H69:H100">F69-G69</f>
        <v>2024.8269578858494</v>
      </c>
      <c r="I69" s="8">
        <f t="shared" si="10"/>
        <v>2024.8269578858494</v>
      </c>
      <c r="J69" s="46">
        <f t="shared" si="11"/>
        <v>10858.160291219205</v>
      </c>
      <c r="L69" s="77"/>
    </row>
    <row r="70" spans="2:12" ht="12.75">
      <c r="B70" s="91"/>
      <c r="C70" s="56" t="s">
        <v>109</v>
      </c>
      <c r="D70" s="66"/>
      <c r="E70" s="18">
        <f t="shared" si="13"/>
        <v>0</v>
      </c>
      <c r="F70" s="19">
        <f aca="true" t="shared" si="15" ref="F70:F101">F69+E70</f>
        <v>2024.8269578858494</v>
      </c>
      <c r="G70" s="8">
        <f t="shared" si="12"/>
        <v>0</v>
      </c>
      <c r="H70" s="8">
        <f t="shared" si="14"/>
        <v>2024.8269578858494</v>
      </c>
      <c r="I70" s="8">
        <f aca="true" t="shared" si="16" ref="I70:I101">I69+G70</f>
        <v>2024.8269578858494</v>
      </c>
      <c r="J70" s="46">
        <f t="shared" si="11"/>
        <v>10691.493624552539</v>
      </c>
      <c r="L70" s="77"/>
    </row>
    <row r="71" spans="2:12" ht="12.75">
      <c r="B71" s="91"/>
      <c r="C71" s="56" t="s">
        <v>110</v>
      </c>
      <c r="D71" s="66"/>
      <c r="E71" s="18">
        <f t="shared" si="13"/>
        <v>0</v>
      </c>
      <c r="F71" s="19">
        <f t="shared" si="15"/>
        <v>2024.8269578858494</v>
      </c>
      <c r="G71" s="8">
        <f t="shared" si="12"/>
        <v>0</v>
      </c>
      <c r="H71" s="8">
        <f t="shared" si="14"/>
        <v>2024.8269578858494</v>
      </c>
      <c r="I71" s="8">
        <f t="shared" si="16"/>
        <v>2024.8269578858494</v>
      </c>
      <c r="J71" s="46">
        <f t="shared" si="11"/>
        <v>10524.826957885873</v>
      </c>
      <c r="L71" s="77"/>
    </row>
    <row r="72" spans="2:12" ht="12.75">
      <c r="B72" s="91"/>
      <c r="C72" s="56" t="s">
        <v>111</v>
      </c>
      <c r="D72" s="66"/>
      <c r="E72" s="18">
        <f t="shared" si="13"/>
        <v>0</v>
      </c>
      <c r="F72" s="19">
        <f t="shared" si="15"/>
        <v>2024.8269578858494</v>
      </c>
      <c r="G72" s="8">
        <f t="shared" si="12"/>
        <v>0</v>
      </c>
      <c r="H72" s="8">
        <f t="shared" si="14"/>
        <v>2024.8269578858494</v>
      </c>
      <c r="I72" s="8">
        <f t="shared" si="16"/>
        <v>2024.8269578858494</v>
      </c>
      <c r="J72" s="46">
        <f t="shared" si="11"/>
        <v>10358.160291219207</v>
      </c>
      <c r="L72" s="77"/>
    </row>
    <row r="73" spans="2:12" ht="12.75">
      <c r="B73" s="91"/>
      <c r="C73" s="56" t="s">
        <v>112</v>
      </c>
      <c r="D73" s="66"/>
      <c r="E73" s="18">
        <f t="shared" si="13"/>
        <v>0</v>
      </c>
      <c r="F73" s="19">
        <f t="shared" si="15"/>
        <v>2024.8269578858494</v>
      </c>
      <c r="G73" s="8">
        <f t="shared" si="12"/>
        <v>0</v>
      </c>
      <c r="H73" s="8">
        <f t="shared" si="14"/>
        <v>2024.8269578858494</v>
      </c>
      <c r="I73" s="8">
        <f t="shared" si="16"/>
        <v>2024.8269578858494</v>
      </c>
      <c r="J73" s="46">
        <f t="shared" si="11"/>
        <v>10191.49362455254</v>
      </c>
      <c r="L73" s="77"/>
    </row>
    <row r="74" spans="2:12" ht="12.75">
      <c r="B74" s="91"/>
      <c r="C74" s="56" t="s">
        <v>113</v>
      </c>
      <c r="D74" s="66"/>
      <c r="E74" s="18">
        <f t="shared" si="13"/>
        <v>0</v>
      </c>
      <c r="F74" s="19">
        <f t="shared" si="15"/>
        <v>2024.8269578858494</v>
      </c>
      <c r="G74" s="8">
        <f t="shared" si="12"/>
        <v>0</v>
      </c>
      <c r="H74" s="8">
        <f t="shared" si="14"/>
        <v>2024.8269578858494</v>
      </c>
      <c r="I74" s="8">
        <f t="shared" si="16"/>
        <v>2024.8269578858494</v>
      </c>
      <c r="J74" s="46">
        <f aca="true" t="shared" si="17" ref="J74:J105">(J73+G74)-G38-($J$5/90)</f>
        <v>10024.826957885874</v>
      </c>
      <c r="L74" s="77"/>
    </row>
    <row r="75" spans="2:12" ht="12.75">
      <c r="B75" s="91"/>
      <c r="C75" s="56" t="s">
        <v>114</v>
      </c>
      <c r="D75" s="66"/>
      <c r="E75" s="18">
        <f t="shared" si="13"/>
        <v>0</v>
      </c>
      <c r="F75" s="19">
        <f t="shared" si="15"/>
        <v>2024.8269578858494</v>
      </c>
      <c r="G75" s="8">
        <f t="shared" si="12"/>
        <v>0</v>
      </c>
      <c r="H75" s="8">
        <f t="shared" si="14"/>
        <v>2024.8269578858494</v>
      </c>
      <c r="I75" s="8">
        <f t="shared" si="16"/>
        <v>2024.8269578858494</v>
      </c>
      <c r="J75" s="46">
        <f t="shared" si="17"/>
        <v>9858.160291219208</v>
      </c>
      <c r="L75" s="77"/>
    </row>
    <row r="76" spans="2:12" ht="12.75">
      <c r="B76" s="91"/>
      <c r="C76" s="56" t="s">
        <v>115</v>
      </c>
      <c r="D76" s="66"/>
      <c r="E76" s="18">
        <f t="shared" si="13"/>
        <v>0</v>
      </c>
      <c r="F76" s="19">
        <f t="shared" si="15"/>
        <v>2024.8269578858494</v>
      </c>
      <c r="G76" s="8">
        <f t="shared" si="12"/>
        <v>0</v>
      </c>
      <c r="H76" s="8">
        <f t="shared" si="14"/>
        <v>2024.8269578858494</v>
      </c>
      <c r="I76" s="8">
        <f t="shared" si="16"/>
        <v>2024.8269578858494</v>
      </c>
      <c r="J76" s="46">
        <f t="shared" si="17"/>
        <v>9691.493624552542</v>
      </c>
      <c r="L76" s="77"/>
    </row>
    <row r="77" spans="2:12" ht="12.75">
      <c r="B77" s="91"/>
      <c r="C77" s="56" t="s">
        <v>116</v>
      </c>
      <c r="D77" s="66"/>
      <c r="E77" s="18">
        <f t="shared" si="13"/>
        <v>0</v>
      </c>
      <c r="F77" s="19">
        <f t="shared" si="15"/>
        <v>2024.8269578858494</v>
      </c>
      <c r="G77" s="8">
        <f t="shared" si="12"/>
        <v>0</v>
      </c>
      <c r="H77" s="8">
        <f t="shared" si="14"/>
        <v>2024.8269578858494</v>
      </c>
      <c r="I77" s="8">
        <f t="shared" si="16"/>
        <v>2024.8269578858494</v>
      </c>
      <c r="J77" s="46">
        <f t="shared" si="17"/>
        <v>9524.826957885876</v>
      </c>
      <c r="L77" s="77"/>
    </row>
    <row r="78" spans="2:12" ht="12.75">
      <c r="B78" s="91"/>
      <c r="C78" s="56" t="s">
        <v>117</v>
      </c>
      <c r="D78" s="66"/>
      <c r="E78" s="18">
        <f t="shared" si="13"/>
        <v>0</v>
      </c>
      <c r="F78" s="19">
        <f t="shared" si="15"/>
        <v>2024.8269578858494</v>
      </c>
      <c r="G78" s="8">
        <f t="shared" si="12"/>
        <v>0</v>
      </c>
      <c r="H78" s="8">
        <f t="shared" si="14"/>
        <v>2024.8269578858494</v>
      </c>
      <c r="I78" s="8">
        <f t="shared" si="16"/>
        <v>2024.8269578858494</v>
      </c>
      <c r="J78" s="46">
        <f t="shared" si="17"/>
        <v>9358.16029121921</v>
      </c>
      <c r="L78" s="77"/>
    </row>
    <row r="79" spans="2:12" ht="12.75">
      <c r="B79" s="91"/>
      <c r="C79" s="56" t="s">
        <v>118</v>
      </c>
      <c r="D79" s="66"/>
      <c r="E79" s="18">
        <f t="shared" si="13"/>
        <v>0</v>
      </c>
      <c r="F79" s="19">
        <f t="shared" si="15"/>
        <v>2024.8269578858494</v>
      </c>
      <c r="G79" s="8">
        <f t="shared" si="12"/>
        <v>0</v>
      </c>
      <c r="H79" s="8">
        <f t="shared" si="14"/>
        <v>2024.8269578858494</v>
      </c>
      <c r="I79" s="8">
        <f t="shared" si="16"/>
        <v>2024.8269578858494</v>
      </c>
      <c r="J79" s="46">
        <f t="shared" si="17"/>
        <v>9191.493624552544</v>
      </c>
      <c r="L79" s="77"/>
    </row>
    <row r="80" spans="2:12" ht="12.75">
      <c r="B80" s="91"/>
      <c r="C80" s="56" t="s">
        <v>119</v>
      </c>
      <c r="D80" s="66"/>
      <c r="E80" s="18">
        <f t="shared" si="13"/>
        <v>0</v>
      </c>
      <c r="F80" s="19">
        <f t="shared" si="15"/>
        <v>2024.8269578858494</v>
      </c>
      <c r="G80" s="8">
        <f t="shared" si="12"/>
        <v>0</v>
      </c>
      <c r="H80" s="8">
        <f t="shared" si="14"/>
        <v>2024.8269578858494</v>
      </c>
      <c r="I80" s="8">
        <f t="shared" si="16"/>
        <v>2024.8269578858494</v>
      </c>
      <c r="J80" s="46">
        <f t="shared" si="17"/>
        <v>9024.826957885878</v>
      </c>
      <c r="L80" s="77"/>
    </row>
    <row r="81" spans="2:12" ht="12.75">
      <c r="B81" s="91"/>
      <c r="C81" s="56" t="s">
        <v>120</v>
      </c>
      <c r="D81" s="66"/>
      <c r="E81" s="18">
        <f t="shared" si="13"/>
        <v>0</v>
      </c>
      <c r="F81" s="19">
        <f t="shared" si="15"/>
        <v>2024.8269578858494</v>
      </c>
      <c r="G81" s="8">
        <f t="shared" si="12"/>
        <v>0</v>
      </c>
      <c r="H81" s="8">
        <f t="shared" si="14"/>
        <v>2024.8269578858494</v>
      </c>
      <c r="I81" s="8">
        <f t="shared" si="16"/>
        <v>2024.8269578858494</v>
      </c>
      <c r="J81" s="46">
        <f t="shared" si="17"/>
        <v>8858.160291219212</v>
      </c>
      <c r="L81" s="77"/>
    </row>
    <row r="82" spans="2:12" ht="12.75">
      <c r="B82" s="91"/>
      <c r="C82" s="56" t="s">
        <v>121</v>
      </c>
      <c r="D82" s="66"/>
      <c r="E82" s="18">
        <f t="shared" si="13"/>
        <v>0</v>
      </c>
      <c r="F82" s="19">
        <f t="shared" si="15"/>
        <v>2024.8269578858494</v>
      </c>
      <c r="G82" s="8">
        <f t="shared" si="12"/>
        <v>0</v>
      </c>
      <c r="H82" s="8">
        <f t="shared" si="14"/>
        <v>2024.8269578858494</v>
      </c>
      <c r="I82" s="8">
        <f t="shared" si="16"/>
        <v>2024.8269578858494</v>
      </c>
      <c r="J82" s="46">
        <f t="shared" si="17"/>
        <v>8691.493624552546</v>
      </c>
      <c r="L82" s="77"/>
    </row>
    <row r="83" spans="2:12" ht="12.75">
      <c r="B83" s="91"/>
      <c r="C83" s="56" t="s">
        <v>122</v>
      </c>
      <c r="D83" s="66"/>
      <c r="E83" s="18">
        <f t="shared" si="13"/>
        <v>0</v>
      </c>
      <c r="F83" s="19">
        <f t="shared" si="15"/>
        <v>2024.8269578858494</v>
      </c>
      <c r="G83" s="8">
        <f t="shared" si="12"/>
        <v>0</v>
      </c>
      <c r="H83" s="8">
        <f t="shared" si="14"/>
        <v>2024.8269578858494</v>
      </c>
      <c r="I83" s="8">
        <f t="shared" si="16"/>
        <v>2024.8269578858494</v>
      </c>
      <c r="J83" s="46">
        <f t="shared" si="17"/>
        <v>8524.82695788588</v>
      </c>
      <c r="L83" s="77"/>
    </row>
    <row r="84" spans="2:12" ht="12.75">
      <c r="B84" s="91"/>
      <c r="C84" s="56" t="s">
        <v>123</v>
      </c>
      <c r="D84" s="66"/>
      <c r="E84" s="18">
        <f t="shared" si="13"/>
        <v>0</v>
      </c>
      <c r="F84" s="19">
        <f t="shared" si="15"/>
        <v>2024.8269578858494</v>
      </c>
      <c r="G84" s="8">
        <f t="shared" si="12"/>
        <v>0</v>
      </c>
      <c r="H84" s="8">
        <f t="shared" si="14"/>
        <v>2024.8269578858494</v>
      </c>
      <c r="I84" s="8">
        <f t="shared" si="16"/>
        <v>2024.8269578858494</v>
      </c>
      <c r="J84" s="46">
        <f t="shared" si="17"/>
        <v>8358.160291219214</v>
      </c>
      <c r="L84" s="77"/>
    </row>
    <row r="85" spans="2:12" ht="12.75">
      <c r="B85" s="91"/>
      <c r="C85" s="56" t="s">
        <v>124</v>
      </c>
      <c r="D85" s="66"/>
      <c r="E85" s="18">
        <f t="shared" si="13"/>
        <v>0</v>
      </c>
      <c r="F85" s="19">
        <f t="shared" si="15"/>
        <v>2024.8269578858494</v>
      </c>
      <c r="G85" s="8">
        <f t="shared" si="12"/>
        <v>0</v>
      </c>
      <c r="H85" s="8">
        <f t="shared" si="14"/>
        <v>2024.8269578858494</v>
      </c>
      <c r="I85" s="8">
        <f t="shared" si="16"/>
        <v>2024.8269578858494</v>
      </c>
      <c r="J85" s="46">
        <f t="shared" si="17"/>
        <v>8191.493624552547</v>
      </c>
      <c r="L85" s="77"/>
    </row>
    <row r="86" spans="2:12" ht="12.75">
      <c r="B86" s="91"/>
      <c r="C86" s="56" t="s">
        <v>125</v>
      </c>
      <c r="D86" s="66"/>
      <c r="E86" s="18">
        <f t="shared" si="13"/>
        <v>0</v>
      </c>
      <c r="F86" s="19">
        <f t="shared" si="15"/>
        <v>2024.8269578858494</v>
      </c>
      <c r="G86" s="8">
        <f t="shared" si="12"/>
        <v>0</v>
      </c>
      <c r="H86" s="8">
        <f t="shared" si="14"/>
        <v>2024.8269578858494</v>
      </c>
      <c r="I86" s="8">
        <f t="shared" si="16"/>
        <v>2024.8269578858494</v>
      </c>
      <c r="J86" s="46">
        <f t="shared" si="17"/>
        <v>8024.82695788588</v>
      </c>
      <c r="L86" s="77"/>
    </row>
    <row r="87" spans="2:12" ht="12.75">
      <c r="B87" s="91"/>
      <c r="C87" s="56" t="s">
        <v>126</v>
      </c>
      <c r="D87" s="66"/>
      <c r="E87" s="18">
        <f t="shared" si="13"/>
        <v>0</v>
      </c>
      <c r="F87" s="19">
        <f t="shared" si="15"/>
        <v>2024.8269578858494</v>
      </c>
      <c r="G87" s="8">
        <f t="shared" si="12"/>
        <v>0</v>
      </c>
      <c r="H87" s="8">
        <f t="shared" si="14"/>
        <v>2024.8269578858494</v>
      </c>
      <c r="I87" s="8">
        <f t="shared" si="16"/>
        <v>2024.8269578858494</v>
      </c>
      <c r="J87" s="46">
        <f t="shared" si="17"/>
        <v>7413.091853318483</v>
      </c>
      <c r="L87" s="77"/>
    </row>
    <row r="88" spans="2:12" ht="12.75">
      <c r="B88" s="91"/>
      <c r="C88" s="56" t="s">
        <v>127</v>
      </c>
      <c r="D88" s="66"/>
      <c r="E88" s="18">
        <f t="shared" si="13"/>
        <v>0</v>
      </c>
      <c r="F88" s="19">
        <f t="shared" si="15"/>
        <v>2024.8269578858494</v>
      </c>
      <c r="G88" s="8">
        <f t="shared" si="12"/>
        <v>0</v>
      </c>
      <c r="H88" s="8">
        <f t="shared" si="14"/>
        <v>2024.8269578858494</v>
      </c>
      <c r="I88" s="8">
        <f t="shared" si="16"/>
        <v>2024.8269578858494</v>
      </c>
      <c r="J88" s="46">
        <f t="shared" si="17"/>
        <v>6456.545926659256</v>
      </c>
      <c r="L88" s="77"/>
    </row>
    <row r="89" spans="2:12" ht="12.75">
      <c r="B89" s="91"/>
      <c r="C89" s="56" t="s">
        <v>128</v>
      </c>
      <c r="D89" s="66"/>
      <c r="E89" s="18">
        <f t="shared" si="13"/>
        <v>0</v>
      </c>
      <c r="F89" s="19">
        <f t="shared" si="15"/>
        <v>2024.8269578858494</v>
      </c>
      <c r="G89" s="8">
        <f aca="true" t="shared" si="18" ref="G89:G120">E69</f>
        <v>0</v>
      </c>
      <c r="H89" s="8">
        <f t="shared" si="14"/>
        <v>2024.8269578858494</v>
      </c>
      <c r="I89" s="8">
        <f t="shared" si="16"/>
        <v>2024.8269578858494</v>
      </c>
      <c r="J89" s="46">
        <f t="shared" si="17"/>
        <v>5500.000000000029</v>
      </c>
      <c r="L89" s="77"/>
    </row>
    <row r="90" spans="2:12" ht="12.75">
      <c r="B90" s="91"/>
      <c r="C90" s="56" t="s">
        <v>129</v>
      </c>
      <c r="D90" s="66"/>
      <c r="E90" s="18">
        <f t="shared" si="13"/>
        <v>0</v>
      </c>
      <c r="F90" s="19">
        <f t="shared" si="15"/>
        <v>2024.8269578858494</v>
      </c>
      <c r="G90" s="8">
        <f t="shared" si="18"/>
        <v>0</v>
      </c>
      <c r="H90" s="8">
        <f t="shared" si="14"/>
        <v>2024.8269578858494</v>
      </c>
      <c r="I90" s="8">
        <f t="shared" si="16"/>
        <v>2024.8269578858494</v>
      </c>
      <c r="J90" s="46">
        <f t="shared" si="17"/>
        <v>5333.333333333362</v>
      </c>
      <c r="L90" s="77"/>
    </row>
    <row r="91" spans="2:12" ht="12.75">
      <c r="B91" s="91"/>
      <c r="C91" s="56" t="s">
        <v>130</v>
      </c>
      <c r="D91" s="66"/>
      <c r="E91" s="18">
        <f t="shared" si="13"/>
        <v>0</v>
      </c>
      <c r="F91" s="19">
        <f t="shared" si="15"/>
        <v>2024.8269578858494</v>
      </c>
      <c r="G91" s="8">
        <f t="shared" si="18"/>
        <v>0</v>
      </c>
      <c r="H91" s="8">
        <f t="shared" si="14"/>
        <v>2024.8269578858494</v>
      </c>
      <c r="I91" s="8">
        <f t="shared" si="16"/>
        <v>2024.8269578858494</v>
      </c>
      <c r="J91" s="46">
        <f t="shared" si="17"/>
        <v>5166.666666666695</v>
      </c>
      <c r="L91" s="77"/>
    </row>
    <row r="92" spans="2:12" ht="12.75">
      <c r="B92" s="91"/>
      <c r="C92" s="56" t="s">
        <v>131</v>
      </c>
      <c r="D92" s="66"/>
      <c r="E92" s="18">
        <f t="shared" si="13"/>
        <v>0</v>
      </c>
      <c r="F92" s="19">
        <f t="shared" si="15"/>
        <v>2024.8269578858494</v>
      </c>
      <c r="G92" s="8">
        <f t="shared" si="18"/>
        <v>0</v>
      </c>
      <c r="H92" s="8">
        <f t="shared" si="14"/>
        <v>2024.8269578858494</v>
      </c>
      <c r="I92" s="8">
        <f t="shared" si="16"/>
        <v>2024.8269578858494</v>
      </c>
      <c r="J92" s="46">
        <f t="shared" si="17"/>
        <v>5000.000000000028</v>
      </c>
      <c r="L92" s="77"/>
    </row>
    <row r="93" spans="2:12" ht="13.5" thickBot="1">
      <c r="B93" s="92"/>
      <c r="C93" s="57" t="s">
        <v>132</v>
      </c>
      <c r="D93" s="67"/>
      <c r="E93" s="20">
        <f t="shared" si="13"/>
        <v>0</v>
      </c>
      <c r="F93" s="20">
        <f t="shared" si="15"/>
        <v>2024.8269578858494</v>
      </c>
      <c r="G93" s="9">
        <f t="shared" si="18"/>
        <v>0</v>
      </c>
      <c r="H93" s="9">
        <f t="shared" si="14"/>
        <v>2024.8269578858494</v>
      </c>
      <c r="I93" s="9">
        <f t="shared" si="16"/>
        <v>2024.8269578858494</v>
      </c>
      <c r="J93" s="47">
        <f t="shared" si="17"/>
        <v>4833.333333333361</v>
      </c>
      <c r="L93" s="78"/>
    </row>
    <row r="94" spans="2:12" ht="12.75">
      <c r="B94" s="93" t="s">
        <v>52</v>
      </c>
      <c r="C94" s="58" t="s">
        <v>133</v>
      </c>
      <c r="D94" s="65"/>
      <c r="E94" s="18">
        <f t="shared" si="13"/>
        <v>0</v>
      </c>
      <c r="F94" s="18">
        <f t="shared" si="15"/>
        <v>2024.8269578858494</v>
      </c>
      <c r="G94" s="7">
        <f t="shared" si="18"/>
        <v>0</v>
      </c>
      <c r="H94" s="7">
        <f t="shared" si="14"/>
        <v>2024.8269578858494</v>
      </c>
      <c r="I94" s="7">
        <f t="shared" si="16"/>
        <v>2024.8269578858494</v>
      </c>
      <c r="J94" s="48">
        <f t="shared" si="17"/>
        <v>4666.666666666694</v>
      </c>
      <c r="L94" s="79"/>
    </row>
    <row r="95" spans="2:12" ht="12.75">
      <c r="B95" s="94"/>
      <c r="C95" s="59" t="s">
        <v>134</v>
      </c>
      <c r="D95" s="66"/>
      <c r="E95" s="18">
        <f t="shared" si="13"/>
        <v>0</v>
      </c>
      <c r="F95" s="19">
        <f t="shared" si="15"/>
        <v>2024.8269578858494</v>
      </c>
      <c r="G95" s="8">
        <f t="shared" si="18"/>
        <v>0</v>
      </c>
      <c r="H95" s="8">
        <f t="shared" si="14"/>
        <v>2024.8269578858494</v>
      </c>
      <c r="I95" s="8">
        <f t="shared" si="16"/>
        <v>2024.8269578858494</v>
      </c>
      <c r="J95" s="46">
        <f t="shared" si="17"/>
        <v>4500.000000000027</v>
      </c>
      <c r="L95" s="80"/>
    </row>
    <row r="96" spans="2:12" ht="12.75">
      <c r="B96" s="94"/>
      <c r="C96" s="59" t="s">
        <v>135</v>
      </c>
      <c r="D96" s="66"/>
      <c r="E96" s="18">
        <f t="shared" si="13"/>
        <v>0</v>
      </c>
      <c r="F96" s="19">
        <f t="shared" si="15"/>
        <v>2024.8269578858494</v>
      </c>
      <c r="G96" s="8">
        <f t="shared" si="18"/>
        <v>0</v>
      </c>
      <c r="H96" s="8">
        <f t="shared" si="14"/>
        <v>2024.8269578858494</v>
      </c>
      <c r="I96" s="8">
        <f t="shared" si="16"/>
        <v>2024.8269578858494</v>
      </c>
      <c r="J96" s="46">
        <f t="shared" si="17"/>
        <v>4333.33333333336</v>
      </c>
      <c r="L96" s="80"/>
    </row>
    <row r="97" spans="2:12" ht="12.75">
      <c r="B97" s="94"/>
      <c r="C97" s="59" t="s">
        <v>136</v>
      </c>
      <c r="D97" s="66"/>
      <c r="E97" s="18">
        <f t="shared" si="13"/>
        <v>0</v>
      </c>
      <c r="F97" s="19">
        <f t="shared" si="15"/>
        <v>2024.8269578858494</v>
      </c>
      <c r="G97" s="8">
        <f t="shared" si="18"/>
        <v>0</v>
      </c>
      <c r="H97" s="8">
        <f t="shared" si="14"/>
        <v>2024.8269578858494</v>
      </c>
      <c r="I97" s="8">
        <f t="shared" si="16"/>
        <v>2024.8269578858494</v>
      </c>
      <c r="J97" s="46">
        <f t="shared" si="17"/>
        <v>4166.666666666693</v>
      </c>
      <c r="L97" s="80"/>
    </row>
    <row r="98" spans="2:14" ht="12.75">
      <c r="B98" s="94"/>
      <c r="C98" s="59" t="s">
        <v>137</v>
      </c>
      <c r="D98" s="66"/>
      <c r="E98" s="18">
        <f t="shared" si="13"/>
        <v>0</v>
      </c>
      <c r="F98" s="19">
        <f t="shared" si="15"/>
        <v>2024.8269578858494</v>
      </c>
      <c r="G98" s="8">
        <f t="shared" si="18"/>
        <v>0</v>
      </c>
      <c r="H98" s="8">
        <f t="shared" si="14"/>
        <v>2024.8269578858494</v>
      </c>
      <c r="I98" s="8">
        <f t="shared" si="16"/>
        <v>2024.8269578858494</v>
      </c>
      <c r="J98" s="46">
        <f t="shared" si="17"/>
        <v>4000.000000000027</v>
      </c>
      <c r="L98" s="80"/>
      <c r="N98" s="45"/>
    </row>
    <row r="99" spans="2:12" ht="12.75">
      <c r="B99" s="94"/>
      <c r="C99" s="59" t="s">
        <v>138</v>
      </c>
      <c r="D99" s="66"/>
      <c r="E99" s="18">
        <f t="shared" si="13"/>
        <v>0</v>
      </c>
      <c r="F99" s="19">
        <f t="shared" si="15"/>
        <v>2024.8269578858494</v>
      </c>
      <c r="G99" s="8">
        <f t="shared" si="18"/>
        <v>0</v>
      </c>
      <c r="H99" s="8">
        <f t="shared" si="14"/>
        <v>2024.8269578858494</v>
      </c>
      <c r="I99" s="8">
        <f t="shared" si="16"/>
        <v>2024.8269578858494</v>
      </c>
      <c r="J99" s="46">
        <f t="shared" si="17"/>
        <v>3833.3333333333603</v>
      </c>
      <c r="L99" s="80"/>
    </row>
    <row r="100" spans="2:12" ht="12.75">
      <c r="B100" s="94"/>
      <c r="C100" s="59" t="s">
        <v>139</v>
      </c>
      <c r="D100" s="66"/>
      <c r="E100" s="18">
        <f t="shared" si="13"/>
        <v>0</v>
      </c>
      <c r="F100" s="19">
        <f t="shared" si="15"/>
        <v>2024.8269578858494</v>
      </c>
      <c r="G100" s="8">
        <f t="shared" si="18"/>
        <v>0</v>
      </c>
      <c r="H100" s="8">
        <f t="shared" si="14"/>
        <v>2024.8269578858494</v>
      </c>
      <c r="I100" s="8">
        <f t="shared" si="16"/>
        <v>2024.8269578858494</v>
      </c>
      <c r="J100" s="46">
        <f t="shared" si="17"/>
        <v>3666.666666666694</v>
      </c>
      <c r="L100" s="80"/>
    </row>
    <row r="101" spans="2:12" ht="12.75">
      <c r="B101" s="94"/>
      <c r="C101" s="59" t="s">
        <v>140</v>
      </c>
      <c r="D101" s="66"/>
      <c r="E101" s="18">
        <f aca="true" t="shared" si="19" ref="E101:E124">IF(D101&gt;0,23.482*D101^1.4148,0)</f>
        <v>0</v>
      </c>
      <c r="F101" s="19">
        <f t="shared" si="15"/>
        <v>2024.8269578858494</v>
      </c>
      <c r="G101" s="8">
        <f t="shared" si="18"/>
        <v>0</v>
      </c>
      <c r="H101" s="8">
        <f aca="true" t="shared" si="20" ref="H101:H124">F101-G101</f>
        <v>2024.8269578858494</v>
      </c>
      <c r="I101" s="8">
        <f t="shared" si="16"/>
        <v>2024.8269578858494</v>
      </c>
      <c r="J101" s="46">
        <f t="shared" si="17"/>
        <v>3500.0000000000273</v>
      </c>
      <c r="L101" s="80"/>
    </row>
    <row r="102" spans="2:12" ht="12.75">
      <c r="B102" s="94"/>
      <c r="C102" s="59" t="s">
        <v>141</v>
      </c>
      <c r="D102" s="66"/>
      <c r="E102" s="18">
        <f t="shared" si="19"/>
        <v>0</v>
      </c>
      <c r="F102" s="19">
        <f aca="true" t="shared" si="21" ref="F102:F124">F101+E102</f>
        <v>2024.8269578858494</v>
      </c>
      <c r="G102" s="8">
        <f t="shared" si="18"/>
        <v>0</v>
      </c>
      <c r="H102" s="8">
        <f t="shared" si="20"/>
        <v>2024.8269578858494</v>
      </c>
      <c r="I102" s="8">
        <f aca="true" t="shared" si="22" ref="I102:I124">I101+G102</f>
        <v>2024.8269578858494</v>
      </c>
      <c r="J102" s="46">
        <f t="shared" si="17"/>
        <v>3333.3333333333608</v>
      </c>
      <c r="L102" s="80"/>
    </row>
    <row r="103" spans="2:12" ht="12.75">
      <c r="B103" s="94"/>
      <c r="C103" s="59" t="s">
        <v>142</v>
      </c>
      <c r="D103" s="66"/>
      <c r="E103" s="18">
        <f t="shared" si="19"/>
        <v>0</v>
      </c>
      <c r="F103" s="19">
        <f t="shared" si="21"/>
        <v>2024.8269578858494</v>
      </c>
      <c r="G103" s="8">
        <f t="shared" si="18"/>
        <v>0</v>
      </c>
      <c r="H103" s="8">
        <f t="shared" si="20"/>
        <v>2024.8269578858494</v>
      </c>
      <c r="I103" s="8">
        <f t="shared" si="22"/>
        <v>2024.8269578858494</v>
      </c>
      <c r="J103" s="46">
        <f t="shared" si="17"/>
        <v>3166.6666666666943</v>
      </c>
      <c r="L103" s="80"/>
    </row>
    <row r="104" spans="2:12" ht="12.75">
      <c r="B104" s="94"/>
      <c r="C104" s="59" t="s">
        <v>143</v>
      </c>
      <c r="D104" s="66"/>
      <c r="E104" s="18">
        <f t="shared" si="19"/>
        <v>0</v>
      </c>
      <c r="F104" s="19">
        <f t="shared" si="21"/>
        <v>2024.8269578858494</v>
      </c>
      <c r="G104" s="8">
        <f t="shared" si="18"/>
        <v>0</v>
      </c>
      <c r="H104" s="8">
        <f t="shared" si="20"/>
        <v>2024.8269578858494</v>
      </c>
      <c r="I104" s="8">
        <f t="shared" si="22"/>
        <v>2024.8269578858494</v>
      </c>
      <c r="J104" s="46">
        <f t="shared" si="17"/>
        <v>3000.0000000000277</v>
      </c>
      <c r="L104" s="80"/>
    </row>
    <row r="105" spans="2:12" ht="12.75">
      <c r="B105" s="94"/>
      <c r="C105" s="59" t="s">
        <v>144</v>
      </c>
      <c r="D105" s="66"/>
      <c r="E105" s="18">
        <f t="shared" si="19"/>
        <v>0</v>
      </c>
      <c r="F105" s="19">
        <f t="shared" si="21"/>
        <v>2024.8269578858494</v>
      </c>
      <c r="G105" s="8">
        <f t="shared" si="18"/>
        <v>0</v>
      </c>
      <c r="H105" s="8">
        <f t="shared" si="20"/>
        <v>2024.8269578858494</v>
      </c>
      <c r="I105" s="8">
        <f t="shared" si="22"/>
        <v>2024.8269578858494</v>
      </c>
      <c r="J105" s="46">
        <f t="shared" si="17"/>
        <v>2833.333333333361</v>
      </c>
      <c r="L105" s="80"/>
    </row>
    <row r="106" spans="2:12" ht="12.75">
      <c r="B106" s="94"/>
      <c r="C106" s="59" t="s">
        <v>145</v>
      </c>
      <c r="D106" s="66"/>
      <c r="E106" s="18">
        <f t="shared" si="19"/>
        <v>0</v>
      </c>
      <c r="F106" s="19">
        <f t="shared" si="21"/>
        <v>2024.8269578858494</v>
      </c>
      <c r="G106" s="8">
        <f t="shared" si="18"/>
        <v>0</v>
      </c>
      <c r="H106" s="8">
        <f t="shared" si="20"/>
        <v>2024.8269578858494</v>
      </c>
      <c r="I106" s="8">
        <f t="shared" si="22"/>
        <v>2024.8269578858494</v>
      </c>
      <c r="J106" s="46">
        <f aca="true" t="shared" si="23" ref="J106:J122">(J105+G106)-G70-($J$5/90)</f>
        <v>2666.6666666666947</v>
      </c>
      <c r="L106" s="80"/>
    </row>
    <row r="107" spans="2:12" ht="12.75">
      <c r="B107" s="94"/>
      <c r="C107" s="59" t="s">
        <v>146</v>
      </c>
      <c r="D107" s="66"/>
      <c r="E107" s="18">
        <f t="shared" si="19"/>
        <v>0</v>
      </c>
      <c r="F107" s="19">
        <f t="shared" si="21"/>
        <v>2024.8269578858494</v>
      </c>
      <c r="G107" s="8">
        <f t="shared" si="18"/>
        <v>0</v>
      </c>
      <c r="H107" s="8">
        <f t="shared" si="20"/>
        <v>2024.8269578858494</v>
      </c>
      <c r="I107" s="8">
        <f t="shared" si="22"/>
        <v>2024.8269578858494</v>
      </c>
      <c r="J107" s="46">
        <f t="shared" si="23"/>
        <v>2500.000000000028</v>
      </c>
      <c r="L107" s="80"/>
    </row>
    <row r="108" spans="2:12" ht="12.75">
      <c r="B108" s="94"/>
      <c r="C108" s="59" t="s">
        <v>147</v>
      </c>
      <c r="D108" s="66"/>
      <c r="E108" s="18">
        <f t="shared" si="19"/>
        <v>0</v>
      </c>
      <c r="F108" s="19">
        <f t="shared" si="21"/>
        <v>2024.8269578858494</v>
      </c>
      <c r="G108" s="8">
        <f t="shared" si="18"/>
        <v>0</v>
      </c>
      <c r="H108" s="8">
        <f t="shared" si="20"/>
        <v>2024.8269578858494</v>
      </c>
      <c r="I108" s="8">
        <f t="shared" si="22"/>
        <v>2024.8269578858494</v>
      </c>
      <c r="J108" s="46">
        <f t="shared" si="23"/>
        <v>2333.3333333333617</v>
      </c>
      <c r="L108" s="80"/>
    </row>
    <row r="109" spans="2:12" ht="12.75">
      <c r="B109" s="94"/>
      <c r="C109" s="59" t="s">
        <v>148</v>
      </c>
      <c r="D109" s="66"/>
      <c r="E109" s="18">
        <f t="shared" si="19"/>
        <v>0</v>
      </c>
      <c r="F109" s="19">
        <f t="shared" si="21"/>
        <v>2024.8269578858494</v>
      </c>
      <c r="G109" s="8">
        <f t="shared" si="18"/>
        <v>0</v>
      </c>
      <c r="H109" s="8">
        <f t="shared" si="20"/>
        <v>2024.8269578858494</v>
      </c>
      <c r="I109" s="8">
        <f t="shared" si="22"/>
        <v>2024.8269578858494</v>
      </c>
      <c r="J109" s="46">
        <f t="shared" si="23"/>
        <v>2166.666666666695</v>
      </c>
      <c r="L109" s="80"/>
    </row>
    <row r="110" spans="2:12" ht="12.75">
      <c r="B110" s="94"/>
      <c r="C110" s="59" t="s">
        <v>149</v>
      </c>
      <c r="D110" s="66"/>
      <c r="E110" s="18">
        <f t="shared" si="19"/>
        <v>0</v>
      </c>
      <c r="F110" s="19">
        <f t="shared" si="21"/>
        <v>2024.8269578858494</v>
      </c>
      <c r="G110" s="8">
        <f t="shared" si="18"/>
        <v>0</v>
      </c>
      <c r="H110" s="8">
        <f t="shared" si="20"/>
        <v>2024.8269578858494</v>
      </c>
      <c r="I110" s="8">
        <f t="shared" si="22"/>
        <v>2024.8269578858494</v>
      </c>
      <c r="J110" s="46">
        <f t="shared" si="23"/>
        <v>2000.0000000000284</v>
      </c>
      <c r="L110" s="80"/>
    </row>
    <row r="111" spans="2:12" ht="12.75">
      <c r="B111" s="94"/>
      <c r="C111" s="59" t="s">
        <v>150</v>
      </c>
      <c r="D111" s="66"/>
      <c r="E111" s="18">
        <f t="shared" si="19"/>
        <v>0</v>
      </c>
      <c r="F111" s="19">
        <f t="shared" si="21"/>
        <v>2024.8269578858494</v>
      </c>
      <c r="G111" s="8">
        <f t="shared" si="18"/>
        <v>0</v>
      </c>
      <c r="H111" s="8">
        <f t="shared" si="20"/>
        <v>2024.8269578858494</v>
      </c>
      <c r="I111" s="8">
        <f t="shared" si="22"/>
        <v>2024.8269578858494</v>
      </c>
      <c r="J111" s="46">
        <f t="shared" si="23"/>
        <v>1833.3333333333617</v>
      </c>
      <c r="L111" s="80"/>
    </row>
    <row r="112" spans="2:12" ht="12.75">
      <c r="B112" s="94"/>
      <c r="C112" s="59" t="s">
        <v>151</v>
      </c>
      <c r="D112" s="66"/>
      <c r="E112" s="18">
        <f t="shared" si="19"/>
        <v>0</v>
      </c>
      <c r="F112" s="19">
        <f t="shared" si="21"/>
        <v>2024.8269578858494</v>
      </c>
      <c r="G112" s="8">
        <f t="shared" si="18"/>
        <v>0</v>
      </c>
      <c r="H112" s="8">
        <f t="shared" si="20"/>
        <v>2024.8269578858494</v>
      </c>
      <c r="I112" s="8">
        <f t="shared" si="22"/>
        <v>2024.8269578858494</v>
      </c>
      <c r="J112" s="46">
        <f t="shared" si="23"/>
        <v>1666.666666666695</v>
      </c>
      <c r="L112" s="80"/>
    </row>
    <row r="113" spans="2:12" ht="12.75">
      <c r="B113" s="94"/>
      <c r="C113" s="59" t="s">
        <v>152</v>
      </c>
      <c r="D113" s="66"/>
      <c r="E113" s="18">
        <f t="shared" si="19"/>
        <v>0</v>
      </c>
      <c r="F113" s="19">
        <f t="shared" si="21"/>
        <v>2024.8269578858494</v>
      </c>
      <c r="G113" s="8">
        <f t="shared" si="18"/>
        <v>0</v>
      </c>
      <c r="H113" s="8">
        <f t="shared" si="20"/>
        <v>2024.8269578858494</v>
      </c>
      <c r="I113" s="8">
        <f t="shared" si="22"/>
        <v>2024.8269578858494</v>
      </c>
      <c r="J113" s="46">
        <f t="shared" si="23"/>
        <v>1500.0000000000282</v>
      </c>
      <c r="L113" s="80"/>
    </row>
    <row r="114" spans="2:12" ht="12.75">
      <c r="B114" s="94"/>
      <c r="C114" s="59" t="s">
        <v>153</v>
      </c>
      <c r="D114" s="66"/>
      <c r="E114" s="18">
        <f t="shared" si="19"/>
        <v>0</v>
      </c>
      <c r="F114" s="19">
        <f t="shared" si="21"/>
        <v>2024.8269578858494</v>
      </c>
      <c r="G114" s="8">
        <f t="shared" si="18"/>
        <v>0</v>
      </c>
      <c r="H114" s="8">
        <f t="shared" si="20"/>
        <v>2024.8269578858494</v>
      </c>
      <c r="I114" s="8">
        <f t="shared" si="22"/>
        <v>2024.8269578858494</v>
      </c>
      <c r="J114" s="46">
        <f t="shared" si="23"/>
        <v>1333.3333333333615</v>
      </c>
      <c r="L114" s="80"/>
    </row>
    <row r="115" spans="2:12" ht="12.75">
      <c r="B115" s="94"/>
      <c r="C115" s="59" t="s">
        <v>154</v>
      </c>
      <c r="D115" s="66"/>
      <c r="E115" s="18">
        <f t="shared" si="19"/>
        <v>0</v>
      </c>
      <c r="F115" s="19">
        <f t="shared" si="21"/>
        <v>2024.8269578858494</v>
      </c>
      <c r="G115" s="8">
        <f t="shared" si="18"/>
        <v>0</v>
      </c>
      <c r="H115" s="8">
        <f t="shared" si="20"/>
        <v>2024.8269578858494</v>
      </c>
      <c r="I115" s="8">
        <f t="shared" si="22"/>
        <v>2024.8269578858494</v>
      </c>
      <c r="J115" s="46">
        <f t="shared" si="23"/>
        <v>1166.6666666666947</v>
      </c>
      <c r="L115" s="80"/>
    </row>
    <row r="116" spans="2:12" ht="12.75">
      <c r="B116" s="94"/>
      <c r="C116" s="59" t="s">
        <v>155</v>
      </c>
      <c r="D116" s="66"/>
      <c r="E116" s="18">
        <f t="shared" si="19"/>
        <v>0</v>
      </c>
      <c r="F116" s="19">
        <f t="shared" si="21"/>
        <v>2024.8269578858494</v>
      </c>
      <c r="G116" s="8">
        <f t="shared" si="18"/>
        <v>0</v>
      </c>
      <c r="H116" s="8">
        <f t="shared" si="20"/>
        <v>2024.8269578858494</v>
      </c>
      <c r="I116" s="8">
        <f t="shared" si="22"/>
        <v>2024.8269578858494</v>
      </c>
      <c r="J116" s="46">
        <f t="shared" si="23"/>
        <v>1000.0000000000281</v>
      </c>
      <c r="L116" s="80"/>
    </row>
    <row r="117" spans="2:12" ht="12.75">
      <c r="B117" s="94"/>
      <c r="C117" s="59" t="s">
        <v>156</v>
      </c>
      <c r="D117" s="66"/>
      <c r="E117" s="18">
        <f t="shared" si="19"/>
        <v>0</v>
      </c>
      <c r="F117" s="19">
        <f t="shared" si="21"/>
        <v>2024.8269578858494</v>
      </c>
      <c r="G117" s="8">
        <f t="shared" si="18"/>
        <v>0</v>
      </c>
      <c r="H117" s="8">
        <f t="shared" si="20"/>
        <v>2024.8269578858494</v>
      </c>
      <c r="I117" s="8">
        <f t="shared" si="22"/>
        <v>2024.8269578858494</v>
      </c>
      <c r="J117" s="46">
        <f t="shared" si="23"/>
        <v>833.3333333333615</v>
      </c>
      <c r="L117" s="80"/>
    </row>
    <row r="118" spans="2:12" ht="12.75">
      <c r="B118" s="94"/>
      <c r="C118" s="59" t="s">
        <v>157</v>
      </c>
      <c r="D118" s="66"/>
      <c r="E118" s="18">
        <f t="shared" si="19"/>
        <v>0</v>
      </c>
      <c r="F118" s="19">
        <f t="shared" si="21"/>
        <v>2024.8269578858494</v>
      </c>
      <c r="G118" s="8">
        <f t="shared" si="18"/>
        <v>0</v>
      </c>
      <c r="H118" s="8">
        <f t="shared" si="20"/>
        <v>2024.8269578858494</v>
      </c>
      <c r="I118" s="8">
        <f t="shared" si="22"/>
        <v>2024.8269578858494</v>
      </c>
      <c r="J118" s="46">
        <f t="shared" si="23"/>
        <v>666.6666666666948</v>
      </c>
      <c r="L118" s="80"/>
    </row>
    <row r="119" spans="2:12" ht="12.75">
      <c r="B119" s="94"/>
      <c r="C119" s="59" t="s">
        <v>158</v>
      </c>
      <c r="D119" s="66"/>
      <c r="E119" s="18">
        <f t="shared" si="19"/>
        <v>0</v>
      </c>
      <c r="F119" s="19">
        <f t="shared" si="21"/>
        <v>2024.8269578858494</v>
      </c>
      <c r="G119" s="8">
        <f t="shared" si="18"/>
        <v>0</v>
      </c>
      <c r="H119" s="8">
        <f t="shared" si="20"/>
        <v>2024.8269578858494</v>
      </c>
      <c r="I119" s="8">
        <f t="shared" si="22"/>
        <v>2024.8269578858494</v>
      </c>
      <c r="J119" s="46">
        <f t="shared" si="23"/>
        <v>500.0000000000282</v>
      </c>
      <c r="L119" s="80"/>
    </row>
    <row r="120" spans="2:12" ht="12.75">
      <c r="B120" s="94"/>
      <c r="C120" s="59" t="s">
        <v>159</v>
      </c>
      <c r="D120" s="66"/>
      <c r="E120" s="18">
        <f t="shared" si="19"/>
        <v>0</v>
      </c>
      <c r="F120" s="19">
        <f t="shared" si="21"/>
        <v>2024.8269578858494</v>
      </c>
      <c r="G120" s="8">
        <f t="shared" si="18"/>
        <v>0</v>
      </c>
      <c r="H120" s="8">
        <f t="shared" si="20"/>
        <v>2024.8269578858494</v>
      </c>
      <c r="I120" s="8">
        <f t="shared" si="22"/>
        <v>2024.8269578858494</v>
      </c>
      <c r="J120" s="46">
        <f t="shared" si="23"/>
        <v>333.33333333336157</v>
      </c>
      <c r="L120" s="80"/>
    </row>
    <row r="121" spans="2:12" ht="12.75">
      <c r="B121" s="94"/>
      <c r="C121" s="59" t="s">
        <v>160</v>
      </c>
      <c r="D121" s="66"/>
      <c r="E121" s="18">
        <f t="shared" si="19"/>
        <v>0</v>
      </c>
      <c r="F121" s="19">
        <f t="shared" si="21"/>
        <v>2024.8269578858494</v>
      </c>
      <c r="G121" s="8">
        <f>E101</f>
        <v>0</v>
      </c>
      <c r="H121" s="8">
        <f t="shared" si="20"/>
        <v>2024.8269578858494</v>
      </c>
      <c r="I121" s="8">
        <f t="shared" si="22"/>
        <v>2024.8269578858494</v>
      </c>
      <c r="J121" s="46">
        <f t="shared" si="23"/>
        <v>166.6666666666949</v>
      </c>
      <c r="L121" s="80"/>
    </row>
    <row r="122" spans="2:12" ht="12.75">
      <c r="B122" s="94"/>
      <c r="C122" s="59" t="s">
        <v>161</v>
      </c>
      <c r="D122" s="66"/>
      <c r="E122" s="18">
        <f t="shared" si="19"/>
        <v>0</v>
      </c>
      <c r="F122" s="19">
        <f t="shared" si="21"/>
        <v>2024.8269578858494</v>
      </c>
      <c r="G122" s="8">
        <f>E102</f>
        <v>0</v>
      </c>
      <c r="H122" s="8">
        <f t="shared" si="20"/>
        <v>2024.8269578858494</v>
      </c>
      <c r="I122" s="8">
        <f t="shared" si="22"/>
        <v>2024.8269578858494</v>
      </c>
      <c r="J122" s="46">
        <f t="shared" si="23"/>
        <v>2.8251179173821583E-11</v>
      </c>
      <c r="L122" s="80"/>
    </row>
    <row r="123" spans="2:12" ht="12.75">
      <c r="B123" s="94"/>
      <c r="C123" s="59" t="s">
        <v>162</v>
      </c>
      <c r="D123" s="66"/>
      <c r="E123" s="18">
        <f t="shared" si="19"/>
        <v>0</v>
      </c>
      <c r="F123" s="19">
        <f t="shared" si="21"/>
        <v>2024.8269578858494</v>
      </c>
      <c r="G123" s="8">
        <f>E103</f>
        <v>0</v>
      </c>
      <c r="H123" s="8">
        <f t="shared" si="20"/>
        <v>2024.8269578858494</v>
      </c>
      <c r="I123" s="8">
        <f t="shared" si="22"/>
        <v>2024.8269578858494</v>
      </c>
      <c r="J123" s="46">
        <f>(J122+G123)-G85</f>
        <v>2.8251179173821583E-11</v>
      </c>
      <c r="L123" s="80"/>
    </row>
    <row r="124" spans="2:12" ht="13.5" thickBot="1">
      <c r="B124" s="95"/>
      <c r="C124" s="60" t="s">
        <v>163</v>
      </c>
      <c r="D124" s="67"/>
      <c r="E124" s="20">
        <f t="shared" si="19"/>
        <v>0</v>
      </c>
      <c r="F124" s="24">
        <f t="shared" si="21"/>
        <v>2024.8269578858494</v>
      </c>
      <c r="G124" s="9">
        <f>E104</f>
        <v>0</v>
      </c>
      <c r="H124" s="9">
        <f t="shared" si="20"/>
        <v>2024.8269578858494</v>
      </c>
      <c r="I124" s="9">
        <f t="shared" si="22"/>
        <v>2024.8269578858494</v>
      </c>
      <c r="J124" s="47">
        <f>(J123+G124)-G86</f>
        <v>2.8251179173821583E-11</v>
      </c>
      <c r="L124" s="81"/>
    </row>
    <row r="125" ht="18" customHeight="1"/>
    <row r="126" spans="2:3" ht="12.75">
      <c r="B126" s="23" t="s">
        <v>68</v>
      </c>
      <c r="C126" t="s">
        <v>70</v>
      </c>
    </row>
    <row r="127" spans="2:3" ht="12.75">
      <c r="B127" s="23" t="s">
        <v>67</v>
      </c>
      <c r="C127" t="s">
        <v>69</v>
      </c>
    </row>
  </sheetData>
  <sheetProtection sheet="1" objects="1" scenarios="1"/>
  <mergeCells count="4">
    <mergeCell ref="B5:B32"/>
    <mergeCell ref="B33:B62"/>
    <mergeCell ref="B64:B93"/>
    <mergeCell ref="B94:B124"/>
  </mergeCells>
  <printOptions/>
  <pageMargins left="0" right="0" top="0.1968503937007874" bottom="0" header="0.5118110236220472" footer="0.5118110236220472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127"/>
  <sheetViews>
    <sheetView workbookViewId="0" topLeftCell="A1">
      <pane ySplit="2310" topLeftCell="BM5" activePane="bottomLeft" state="split"/>
      <selection pane="topLeft" activeCell="B1" sqref="B1"/>
      <selection pane="bottomLeft" activeCell="D21" sqref="D21"/>
    </sheetView>
  </sheetViews>
  <sheetFormatPr defaultColWidth="9.00390625" defaultRowHeight="12.75"/>
  <cols>
    <col min="1" max="1" width="2.875" style="0" customWidth="1"/>
    <col min="2" max="2" width="6.75390625" style="4" customWidth="1"/>
    <col min="3" max="3" width="7.75390625" style="0" customWidth="1"/>
    <col min="4" max="4" width="9.875" style="0" customWidth="1"/>
    <col min="5" max="5" width="9.625" style="0" customWidth="1"/>
    <col min="6" max="6" width="11.25390625" style="0" customWidth="1"/>
    <col min="7" max="7" width="8.875" style="0" customWidth="1"/>
    <col min="9" max="9" width="11.25390625" style="0" customWidth="1"/>
    <col min="10" max="10" width="10.125" style="6" customWidth="1"/>
    <col min="11" max="11" width="5.125" style="0" customWidth="1"/>
    <col min="12" max="12" width="15.75390625" style="0" customWidth="1"/>
  </cols>
  <sheetData>
    <row r="1" spans="2:12" ht="27.75" customHeight="1">
      <c r="B1" s="68" t="s">
        <v>170</v>
      </c>
      <c r="D1" s="2"/>
      <c r="E1" s="64" t="s">
        <v>165</v>
      </c>
      <c r="G1" s="1"/>
      <c r="H1" s="1"/>
      <c r="J1"/>
      <c r="L1" s="6"/>
    </row>
    <row r="2" spans="2:12" ht="21.75" customHeight="1">
      <c r="B2" s="63" t="s">
        <v>164</v>
      </c>
      <c r="E2" s="5"/>
      <c r="F2" s="2"/>
      <c r="G2" s="1"/>
      <c r="H2" s="1"/>
      <c r="I2" s="1"/>
      <c r="J2"/>
      <c r="L2" s="6"/>
    </row>
    <row r="3" spans="3:12" ht="13.5" customHeight="1" thickBot="1">
      <c r="C3" s="15"/>
      <c r="E3" s="4"/>
      <c r="I3" s="1"/>
      <c r="J3"/>
      <c r="L3" s="6"/>
    </row>
    <row r="4" spans="2:13" ht="40.5" customHeight="1" thickBot="1">
      <c r="B4" s="61" t="s">
        <v>48</v>
      </c>
      <c r="C4" s="50" t="s">
        <v>12</v>
      </c>
      <c r="D4" s="49" t="s">
        <v>20</v>
      </c>
      <c r="E4" s="21" t="s">
        <v>57</v>
      </c>
      <c r="F4" s="21" t="s">
        <v>19</v>
      </c>
      <c r="G4" s="21" t="s">
        <v>58</v>
      </c>
      <c r="H4" s="21" t="s">
        <v>18</v>
      </c>
      <c r="I4" s="21" t="s">
        <v>56</v>
      </c>
      <c r="J4" s="22" t="s">
        <v>66</v>
      </c>
      <c r="L4" s="62" t="s">
        <v>60</v>
      </c>
      <c r="M4" s="25"/>
    </row>
    <row r="5" spans="2:12" ht="12.75" customHeight="1">
      <c r="B5" s="85" t="s">
        <v>49</v>
      </c>
      <c r="C5" s="51" t="s">
        <v>21</v>
      </c>
      <c r="D5" s="65"/>
      <c r="E5" s="18">
        <f aca="true" t="shared" si="0" ref="E5:E36">IF(D5&gt;0,23.482*D5^1.4148,0)</f>
        <v>0</v>
      </c>
      <c r="F5" s="18">
        <f>E5</f>
        <v>0</v>
      </c>
      <c r="G5" s="7">
        <v>0</v>
      </c>
      <c r="H5" s="7">
        <f aca="true" t="shared" si="1" ref="H5:H36">F5-G5</f>
        <v>0</v>
      </c>
      <c r="I5" s="7">
        <f>G5</f>
        <v>0</v>
      </c>
      <c r="J5" s="69">
        <v>15000</v>
      </c>
      <c r="L5" s="70"/>
    </row>
    <row r="6" spans="2:12" ht="12.75">
      <c r="B6" s="86"/>
      <c r="C6" s="52" t="s">
        <v>22</v>
      </c>
      <c r="D6" s="66"/>
      <c r="E6" s="18">
        <f t="shared" si="0"/>
        <v>0</v>
      </c>
      <c r="F6" s="19">
        <f aca="true" t="shared" si="2" ref="F6:F37">F5+E6</f>
        <v>0</v>
      </c>
      <c r="G6" s="8">
        <v>0</v>
      </c>
      <c r="H6" s="8">
        <f t="shared" si="1"/>
        <v>0</v>
      </c>
      <c r="I6" s="8">
        <f aca="true" t="shared" si="3" ref="I6:I37">I5+G6</f>
        <v>0</v>
      </c>
      <c r="J6" s="46">
        <f aca="true" t="shared" si="4" ref="J6:J32">J5+G6</f>
        <v>15000</v>
      </c>
      <c r="L6" s="71"/>
    </row>
    <row r="7" spans="2:12" ht="12.75" customHeight="1">
      <c r="B7" s="86"/>
      <c r="C7" s="52" t="s">
        <v>23</v>
      </c>
      <c r="D7" s="66"/>
      <c r="E7" s="18">
        <f t="shared" si="0"/>
        <v>0</v>
      </c>
      <c r="F7" s="19">
        <f t="shared" si="2"/>
        <v>0</v>
      </c>
      <c r="G7" s="8">
        <v>0</v>
      </c>
      <c r="H7" s="8">
        <f t="shared" si="1"/>
        <v>0</v>
      </c>
      <c r="I7" s="8">
        <f t="shared" si="3"/>
        <v>0</v>
      </c>
      <c r="J7" s="46">
        <f t="shared" si="4"/>
        <v>15000</v>
      </c>
      <c r="L7" s="71"/>
    </row>
    <row r="8" spans="2:12" ht="12.75">
      <c r="B8" s="86"/>
      <c r="C8" s="52" t="s">
        <v>24</v>
      </c>
      <c r="D8" s="66"/>
      <c r="E8" s="18">
        <f t="shared" si="0"/>
        <v>0</v>
      </c>
      <c r="F8" s="19">
        <f t="shared" si="2"/>
        <v>0</v>
      </c>
      <c r="G8" s="8">
        <v>0</v>
      </c>
      <c r="H8" s="8">
        <f t="shared" si="1"/>
        <v>0</v>
      </c>
      <c r="I8" s="8">
        <f t="shared" si="3"/>
        <v>0</v>
      </c>
      <c r="J8" s="46">
        <f t="shared" si="4"/>
        <v>15000</v>
      </c>
      <c r="L8" s="71"/>
    </row>
    <row r="9" spans="2:12" ht="12.75">
      <c r="B9" s="86"/>
      <c r="C9" s="52" t="s">
        <v>25</v>
      </c>
      <c r="D9" s="66"/>
      <c r="E9" s="18">
        <f t="shared" si="0"/>
        <v>0</v>
      </c>
      <c r="F9" s="19">
        <f t="shared" si="2"/>
        <v>0</v>
      </c>
      <c r="G9" s="8">
        <v>0</v>
      </c>
      <c r="H9" s="8">
        <f t="shared" si="1"/>
        <v>0</v>
      </c>
      <c r="I9" s="8">
        <f t="shared" si="3"/>
        <v>0</v>
      </c>
      <c r="J9" s="46">
        <f t="shared" si="4"/>
        <v>15000</v>
      </c>
      <c r="L9" s="71"/>
    </row>
    <row r="10" spans="2:12" ht="12.75">
      <c r="B10" s="86"/>
      <c r="C10" s="52" t="s">
        <v>26</v>
      </c>
      <c r="D10" s="66"/>
      <c r="E10" s="18">
        <f t="shared" si="0"/>
        <v>0</v>
      </c>
      <c r="F10" s="19">
        <f t="shared" si="2"/>
        <v>0</v>
      </c>
      <c r="G10" s="8">
        <v>0</v>
      </c>
      <c r="H10" s="8">
        <f t="shared" si="1"/>
        <v>0</v>
      </c>
      <c r="I10" s="8">
        <f t="shared" si="3"/>
        <v>0</v>
      </c>
      <c r="J10" s="46">
        <f t="shared" si="4"/>
        <v>15000</v>
      </c>
      <c r="L10" s="71"/>
    </row>
    <row r="11" spans="2:12" ht="12.75">
      <c r="B11" s="86"/>
      <c r="C11" s="52" t="s">
        <v>27</v>
      </c>
      <c r="D11" s="66"/>
      <c r="E11" s="18">
        <f t="shared" si="0"/>
        <v>0</v>
      </c>
      <c r="F11" s="19">
        <f t="shared" si="2"/>
        <v>0</v>
      </c>
      <c r="G11" s="8">
        <v>0</v>
      </c>
      <c r="H11" s="8">
        <f t="shared" si="1"/>
        <v>0</v>
      </c>
      <c r="I11" s="8">
        <f t="shared" si="3"/>
        <v>0</v>
      </c>
      <c r="J11" s="46">
        <f t="shared" si="4"/>
        <v>15000</v>
      </c>
      <c r="L11" s="71"/>
    </row>
    <row r="12" spans="2:12" ht="12.75">
      <c r="B12" s="86"/>
      <c r="C12" s="52" t="s">
        <v>28</v>
      </c>
      <c r="D12" s="66"/>
      <c r="E12" s="18">
        <f t="shared" si="0"/>
        <v>0</v>
      </c>
      <c r="F12" s="19">
        <f t="shared" si="2"/>
        <v>0</v>
      </c>
      <c r="G12" s="8">
        <v>0</v>
      </c>
      <c r="H12" s="8">
        <f t="shared" si="1"/>
        <v>0</v>
      </c>
      <c r="I12" s="8">
        <f t="shared" si="3"/>
        <v>0</v>
      </c>
      <c r="J12" s="46">
        <f t="shared" si="4"/>
        <v>15000</v>
      </c>
      <c r="L12" s="71"/>
    </row>
    <row r="13" spans="2:12" ht="12.75">
      <c r="B13" s="86"/>
      <c r="C13" s="52" t="s">
        <v>29</v>
      </c>
      <c r="D13" s="66"/>
      <c r="E13" s="18">
        <f t="shared" si="0"/>
        <v>0</v>
      </c>
      <c r="F13" s="19">
        <f t="shared" si="2"/>
        <v>0</v>
      </c>
      <c r="G13" s="8">
        <v>0</v>
      </c>
      <c r="H13" s="8">
        <f t="shared" si="1"/>
        <v>0</v>
      </c>
      <c r="I13" s="8">
        <f t="shared" si="3"/>
        <v>0</v>
      </c>
      <c r="J13" s="46">
        <f t="shared" si="4"/>
        <v>15000</v>
      </c>
      <c r="L13" s="71"/>
    </row>
    <row r="14" spans="2:12" ht="12.75">
      <c r="B14" s="86"/>
      <c r="C14" s="52" t="s">
        <v>30</v>
      </c>
      <c r="D14" s="66"/>
      <c r="E14" s="18">
        <f t="shared" si="0"/>
        <v>0</v>
      </c>
      <c r="F14" s="19">
        <f t="shared" si="2"/>
        <v>0</v>
      </c>
      <c r="G14" s="8">
        <v>0</v>
      </c>
      <c r="H14" s="8">
        <f t="shared" si="1"/>
        <v>0</v>
      </c>
      <c r="I14" s="8">
        <f t="shared" si="3"/>
        <v>0</v>
      </c>
      <c r="J14" s="46">
        <f t="shared" si="4"/>
        <v>15000</v>
      </c>
      <c r="L14" s="71"/>
    </row>
    <row r="15" spans="2:12" ht="12.75">
      <c r="B15" s="86"/>
      <c r="C15" s="52" t="s">
        <v>31</v>
      </c>
      <c r="D15" s="66"/>
      <c r="E15" s="18">
        <f t="shared" si="0"/>
        <v>0</v>
      </c>
      <c r="F15" s="19">
        <f t="shared" si="2"/>
        <v>0</v>
      </c>
      <c r="G15" s="8">
        <v>0</v>
      </c>
      <c r="H15" s="8">
        <f t="shared" si="1"/>
        <v>0</v>
      </c>
      <c r="I15" s="8">
        <f t="shared" si="3"/>
        <v>0</v>
      </c>
      <c r="J15" s="46">
        <f t="shared" si="4"/>
        <v>15000</v>
      </c>
      <c r="L15" s="71"/>
    </row>
    <row r="16" spans="2:12" ht="12.75">
      <c r="B16" s="86"/>
      <c r="C16" s="52" t="s">
        <v>32</v>
      </c>
      <c r="D16" s="66"/>
      <c r="E16" s="18">
        <f t="shared" si="0"/>
        <v>0</v>
      </c>
      <c r="F16" s="19">
        <f t="shared" si="2"/>
        <v>0</v>
      </c>
      <c r="G16" s="8">
        <v>0</v>
      </c>
      <c r="H16" s="8">
        <f t="shared" si="1"/>
        <v>0</v>
      </c>
      <c r="I16" s="8">
        <f t="shared" si="3"/>
        <v>0</v>
      </c>
      <c r="J16" s="46">
        <f t="shared" si="4"/>
        <v>15000</v>
      </c>
      <c r="L16" s="71"/>
    </row>
    <row r="17" spans="2:12" ht="12.75">
      <c r="B17" s="86"/>
      <c r="C17" s="52" t="s">
        <v>33</v>
      </c>
      <c r="D17" s="66"/>
      <c r="E17" s="18">
        <f t="shared" si="0"/>
        <v>0</v>
      </c>
      <c r="F17" s="19">
        <f t="shared" si="2"/>
        <v>0</v>
      </c>
      <c r="G17" s="8">
        <v>0</v>
      </c>
      <c r="H17" s="8">
        <f t="shared" si="1"/>
        <v>0</v>
      </c>
      <c r="I17" s="8">
        <f t="shared" si="3"/>
        <v>0</v>
      </c>
      <c r="J17" s="46">
        <f t="shared" si="4"/>
        <v>15000</v>
      </c>
      <c r="L17" s="71"/>
    </row>
    <row r="18" spans="2:12" ht="12.75">
      <c r="B18" s="86"/>
      <c r="C18" s="52" t="s">
        <v>34</v>
      </c>
      <c r="D18" s="66"/>
      <c r="E18" s="18">
        <f t="shared" si="0"/>
        <v>0</v>
      </c>
      <c r="F18" s="19">
        <f t="shared" si="2"/>
        <v>0</v>
      </c>
      <c r="G18" s="8">
        <v>0</v>
      </c>
      <c r="H18" s="8">
        <f t="shared" si="1"/>
        <v>0</v>
      </c>
      <c r="I18" s="8">
        <f t="shared" si="3"/>
        <v>0</v>
      </c>
      <c r="J18" s="46">
        <f t="shared" si="4"/>
        <v>15000</v>
      </c>
      <c r="L18" s="71"/>
    </row>
    <row r="19" spans="2:12" ht="12.75">
      <c r="B19" s="86"/>
      <c r="C19" s="52" t="s">
        <v>35</v>
      </c>
      <c r="D19" s="66"/>
      <c r="E19" s="18">
        <f t="shared" si="0"/>
        <v>0</v>
      </c>
      <c r="F19" s="19">
        <f t="shared" si="2"/>
        <v>0</v>
      </c>
      <c r="G19" s="8">
        <v>0</v>
      </c>
      <c r="H19" s="8">
        <f t="shared" si="1"/>
        <v>0</v>
      </c>
      <c r="I19" s="8">
        <f t="shared" si="3"/>
        <v>0</v>
      </c>
      <c r="J19" s="46">
        <f t="shared" si="4"/>
        <v>15000</v>
      </c>
      <c r="L19" s="71"/>
    </row>
    <row r="20" spans="2:12" ht="12.75">
      <c r="B20" s="86"/>
      <c r="C20" s="52" t="s">
        <v>36</v>
      </c>
      <c r="D20" s="66"/>
      <c r="E20" s="18">
        <f t="shared" si="0"/>
        <v>0</v>
      </c>
      <c r="F20" s="19">
        <f t="shared" si="2"/>
        <v>0</v>
      </c>
      <c r="G20" s="8">
        <v>0</v>
      </c>
      <c r="H20" s="8">
        <f t="shared" si="1"/>
        <v>0</v>
      </c>
      <c r="I20" s="8">
        <f t="shared" si="3"/>
        <v>0</v>
      </c>
      <c r="J20" s="46">
        <f t="shared" si="4"/>
        <v>15000</v>
      </c>
      <c r="L20" s="71"/>
    </row>
    <row r="21" spans="2:12" ht="12.75">
      <c r="B21" s="86"/>
      <c r="C21" s="52" t="s">
        <v>13</v>
      </c>
      <c r="D21" s="66"/>
      <c r="E21" s="18">
        <f t="shared" si="0"/>
        <v>0</v>
      </c>
      <c r="F21" s="19">
        <f t="shared" si="2"/>
        <v>0</v>
      </c>
      <c r="G21" s="8">
        <v>0</v>
      </c>
      <c r="H21" s="8">
        <f t="shared" si="1"/>
        <v>0</v>
      </c>
      <c r="I21" s="8">
        <f t="shared" si="3"/>
        <v>0</v>
      </c>
      <c r="J21" s="46">
        <f t="shared" si="4"/>
        <v>15000</v>
      </c>
      <c r="L21" s="71"/>
    </row>
    <row r="22" spans="2:12" ht="12.75">
      <c r="B22" s="86"/>
      <c r="C22" s="52" t="s">
        <v>37</v>
      </c>
      <c r="D22" s="66"/>
      <c r="E22" s="18">
        <f t="shared" si="0"/>
        <v>0</v>
      </c>
      <c r="F22" s="19">
        <f t="shared" si="2"/>
        <v>0</v>
      </c>
      <c r="G22" s="8">
        <v>0</v>
      </c>
      <c r="H22" s="8">
        <f t="shared" si="1"/>
        <v>0</v>
      </c>
      <c r="I22" s="8">
        <f t="shared" si="3"/>
        <v>0</v>
      </c>
      <c r="J22" s="46">
        <f t="shared" si="4"/>
        <v>15000</v>
      </c>
      <c r="L22" s="71"/>
    </row>
    <row r="23" spans="2:12" ht="12.75">
      <c r="B23" s="86"/>
      <c r="C23" s="52" t="s">
        <v>38</v>
      </c>
      <c r="D23" s="66"/>
      <c r="E23" s="18">
        <f t="shared" si="0"/>
        <v>0</v>
      </c>
      <c r="F23" s="19">
        <f t="shared" si="2"/>
        <v>0</v>
      </c>
      <c r="G23" s="8">
        <v>0</v>
      </c>
      <c r="H23" s="8">
        <f t="shared" si="1"/>
        <v>0</v>
      </c>
      <c r="I23" s="8">
        <f t="shared" si="3"/>
        <v>0</v>
      </c>
      <c r="J23" s="46">
        <f t="shared" si="4"/>
        <v>15000</v>
      </c>
      <c r="L23" s="71"/>
    </row>
    <row r="24" spans="2:12" ht="12.75">
      <c r="B24" s="86"/>
      <c r="C24" s="52" t="s">
        <v>39</v>
      </c>
      <c r="D24" s="66"/>
      <c r="E24" s="18">
        <f t="shared" si="0"/>
        <v>0</v>
      </c>
      <c r="F24" s="19">
        <f t="shared" si="2"/>
        <v>0</v>
      </c>
      <c r="G24" s="8">
        <v>0</v>
      </c>
      <c r="H24" s="8">
        <f t="shared" si="1"/>
        <v>0</v>
      </c>
      <c r="I24" s="8">
        <f t="shared" si="3"/>
        <v>0</v>
      </c>
      <c r="J24" s="46">
        <f t="shared" si="4"/>
        <v>15000</v>
      </c>
      <c r="L24" s="71"/>
    </row>
    <row r="25" spans="2:12" ht="12.75">
      <c r="B25" s="86"/>
      <c r="C25" s="52" t="s">
        <v>40</v>
      </c>
      <c r="D25" s="66"/>
      <c r="E25" s="18">
        <f t="shared" si="0"/>
        <v>0</v>
      </c>
      <c r="F25" s="19">
        <f t="shared" si="2"/>
        <v>0</v>
      </c>
      <c r="G25" s="8">
        <f aca="true" t="shared" si="5" ref="G25:G56">E5</f>
        <v>0</v>
      </c>
      <c r="H25" s="8">
        <f t="shared" si="1"/>
        <v>0</v>
      </c>
      <c r="I25" s="8">
        <f t="shared" si="3"/>
        <v>0</v>
      </c>
      <c r="J25" s="46">
        <f t="shared" si="4"/>
        <v>15000</v>
      </c>
      <c r="L25" s="71"/>
    </row>
    <row r="26" spans="2:12" ht="12.75">
      <c r="B26" s="86"/>
      <c r="C26" s="52" t="s">
        <v>41</v>
      </c>
      <c r="D26" s="66"/>
      <c r="E26" s="18">
        <f t="shared" si="0"/>
        <v>0</v>
      </c>
      <c r="F26" s="19">
        <f t="shared" si="2"/>
        <v>0</v>
      </c>
      <c r="G26" s="8">
        <f t="shared" si="5"/>
        <v>0</v>
      </c>
      <c r="H26" s="8">
        <f t="shared" si="1"/>
        <v>0</v>
      </c>
      <c r="I26" s="8">
        <f t="shared" si="3"/>
        <v>0</v>
      </c>
      <c r="J26" s="46">
        <f t="shared" si="4"/>
        <v>15000</v>
      </c>
      <c r="L26" s="71"/>
    </row>
    <row r="27" spans="2:12" ht="12.75">
      <c r="B27" s="86"/>
      <c r="C27" s="52" t="s">
        <v>42</v>
      </c>
      <c r="D27" s="66"/>
      <c r="E27" s="18">
        <f t="shared" si="0"/>
        <v>0</v>
      </c>
      <c r="F27" s="19">
        <f t="shared" si="2"/>
        <v>0</v>
      </c>
      <c r="G27" s="8">
        <f t="shared" si="5"/>
        <v>0</v>
      </c>
      <c r="H27" s="8">
        <f t="shared" si="1"/>
        <v>0</v>
      </c>
      <c r="I27" s="8">
        <f t="shared" si="3"/>
        <v>0</v>
      </c>
      <c r="J27" s="46">
        <f t="shared" si="4"/>
        <v>15000</v>
      </c>
      <c r="L27" s="71"/>
    </row>
    <row r="28" spans="2:14" ht="12.75">
      <c r="B28" s="86"/>
      <c r="C28" s="52" t="s">
        <v>43</v>
      </c>
      <c r="D28" s="66"/>
      <c r="E28" s="18">
        <f t="shared" si="0"/>
        <v>0</v>
      </c>
      <c r="F28" s="19">
        <f t="shared" si="2"/>
        <v>0</v>
      </c>
      <c r="G28" s="8">
        <f t="shared" si="5"/>
        <v>0</v>
      </c>
      <c r="H28" s="8">
        <f t="shared" si="1"/>
        <v>0</v>
      </c>
      <c r="I28" s="8">
        <f t="shared" si="3"/>
        <v>0</v>
      </c>
      <c r="J28" s="46">
        <f t="shared" si="4"/>
        <v>15000</v>
      </c>
      <c r="L28" s="71"/>
      <c r="N28" s="1"/>
    </row>
    <row r="29" spans="2:14" ht="12.75">
      <c r="B29" s="86"/>
      <c r="C29" s="52" t="s">
        <v>44</v>
      </c>
      <c r="D29" s="66"/>
      <c r="E29" s="18">
        <f t="shared" si="0"/>
        <v>0</v>
      </c>
      <c r="F29" s="19">
        <f t="shared" si="2"/>
        <v>0</v>
      </c>
      <c r="G29" s="8">
        <f t="shared" si="5"/>
        <v>0</v>
      </c>
      <c r="H29" s="8">
        <f t="shared" si="1"/>
        <v>0</v>
      </c>
      <c r="I29" s="8">
        <f t="shared" si="3"/>
        <v>0</v>
      </c>
      <c r="J29" s="46">
        <f t="shared" si="4"/>
        <v>15000</v>
      </c>
      <c r="L29" s="71"/>
      <c r="N29" s="12"/>
    </row>
    <row r="30" spans="2:12" ht="12.75">
      <c r="B30" s="86"/>
      <c r="C30" s="52" t="s">
        <v>45</v>
      </c>
      <c r="D30" s="66"/>
      <c r="E30" s="18">
        <f t="shared" si="0"/>
        <v>0</v>
      </c>
      <c r="F30" s="19">
        <f t="shared" si="2"/>
        <v>0</v>
      </c>
      <c r="G30" s="8">
        <f t="shared" si="5"/>
        <v>0</v>
      </c>
      <c r="H30" s="8">
        <f t="shared" si="1"/>
        <v>0</v>
      </c>
      <c r="I30" s="8">
        <f t="shared" si="3"/>
        <v>0</v>
      </c>
      <c r="J30" s="46">
        <f t="shared" si="4"/>
        <v>15000</v>
      </c>
      <c r="L30" s="71"/>
    </row>
    <row r="31" spans="2:12" ht="12.75">
      <c r="B31" s="86"/>
      <c r="C31" s="52" t="s">
        <v>46</v>
      </c>
      <c r="D31" s="66"/>
      <c r="E31" s="18">
        <f t="shared" si="0"/>
        <v>0</v>
      </c>
      <c r="F31" s="19">
        <f t="shared" si="2"/>
        <v>0</v>
      </c>
      <c r="G31" s="8">
        <f t="shared" si="5"/>
        <v>0</v>
      </c>
      <c r="H31" s="8">
        <f t="shared" si="1"/>
        <v>0</v>
      </c>
      <c r="I31" s="8">
        <f t="shared" si="3"/>
        <v>0</v>
      </c>
      <c r="J31" s="46">
        <f t="shared" si="4"/>
        <v>15000</v>
      </c>
      <c r="L31" s="71"/>
    </row>
    <row r="32" spans="2:12" ht="13.5" thickBot="1">
      <c r="B32" s="87"/>
      <c r="C32" s="53" t="s">
        <v>47</v>
      </c>
      <c r="D32" s="67"/>
      <c r="E32" s="20">
        <f t="shared" si="0"/>
        <v>0</v>
      </c>
      <c r="F32" s="20">
        <f t="shared" si="2"/>
        <v>0</v>
      </c>
      <c r="G32" s="9">
        <f t="shared" si="5"/>
        <v>0</v>
      </c>
      <c r="H32" s="9">
        <f t="shared" si="1"/>
        <v>0</v>
      </c>
      <c r="I32" s="9">
        <f t="shared" si="3"/>
        <v>0</v>
      </c>
      <c r="J32" s="47">
        <f t="shared" si="4"/>
        <v>15000</v>
      </c>
      <c r="L32" s="72"/>
    </row>
    <row r="33" spans="2:12" ht="12.75">
      <c r="B33" s="88" t="s">
        <v>50</v>
      </c>
      <c r="C33" s="54" t="s">
        <v>72</v>
      </c>
      <c r="D33" s="65"/>
      <c r="E33" s="18">
        <f t="shared" si="0"/>
        <v>0</v>
      </c>
      <c r="F33" s="18">
        <f t="shared" si="2"/>
        <v>0</v>
      </c>
      <c r="G33" s="7">
        <f t="shared" si="5"/>
        <v>0</v>
      </c>
      <c r="H33" s="7">
        <f t="shared" si="1"/>
        <v>0</v>
      </c>
      <c r="I33" s="7">
        <f t="shared" si="3"/>
        <v>0</v>
      </c>
      <c r="J33" s="48">
        <f aca="true" t="shared" si="6" ref="J33:J41">(J32+G33)-($J$5/90)</f>
        <v>14833.333333333334</v>
      </c>
      <c r="K33" s="23" t="s">
        <v>59</v>
      </c>
      <c r="L33" s="73"/>
    </row>
    <row r="34" spans="2:12" ht="12.75">
      <c r="B34" s="89"/>
      <c r="C34" s="41" t="s">
        <v>73</v>
      </c>
      <c r="D34" s="66"/>
      <c r="E34" s="18">
        <f t="shared" si="0"/>
        <v>0</v>
      </c>
      <c r="F34" s="19">
        <f t="shared" si="2"/>
        <v>0</v>
      </c>
      <c r="G34" s="8">
        <f t="shared" si="5"/>
        <v>0</v>
      </c>
      <c r="H34" s="8">
        <f t="shared" si="1"/>
        <v>0</v>
      </c>
      <c r="I34" s="8">
        <f t="shared" si="3"/>
        <v>0</v>
      </c>
      <c r="J34" s="46">
        <f t="shared" si="6"/>
        <v>14666.666666666668</v>
      </c>
      <c r="L34" s="74"/>
    </row>
    <row r="35" spans="2:12" ht="12.75">
      <c r="B35" s="89"/>
      <c r="C35" s="41" t="s">
        <v>74</v>
      </c>
      <c r="D35" s="66"/>
      <c r="E35" s="18">
        <f t="shared" si="0"/>
        <v>0</v>
      </c>
      <c r="F35" s="19">
        <f t="shared" si="2"/>
        <v>0</v>
      </c>
      <c r="G35" s="8">
        <f t="shared" si="5"/>
        <v>0</v>
      </c>
      <c r="H35" s="8">
        <f t="shared" si="1"/>
        <v>0</v>
      </c>
      <c r="I35" s="8">
        <f t="shared" si="3"/>
        <v>0</v>
      </c>
      <c r="J35" s="46">
        <f t="shared" si="6"/>
        <v>14500.000000000002</v>
      </c>
      <c r="L35" s="74"/>
    </row>
    <row r="36" spans="2:12" ht="12.75">
      <c r="B36" s="89"/>
      <c r="C36" s="41" t="s">
        <v>75</v>
      </c>
      <c r="D36" s="66"/>
      <c r="E36" s="18">
        <f t="shared" si="0"/>
        <v>0</v>
      </c>
      <c r="F36" s="19">
        <f t="shared" si="2"/>
        <v>0</v>
      </c>
      <c r="G36" s="8">
        <f t="shared" si="5"/>
        <v>0</v>
      </c>
      <c r="H36" s="8">
        <f t="shared" si="1"/>
        <v>0</v>
      </c>
      <c r="I36" s="8">
        <f t="shared" si="3"/>
        <v>0</v>
      </c>
      <c r="J36" s="46">
        <f t="shared" si="6"/>
        <v>14333.333333333336</v>
      </c>
      <c r="L36" s="74"/>
    </row>
    <row r="37" spans="2:12" ht="12.75">
      <c r="B37" s="89"/>
      <c r="C37" s="41" t="s">
        <v>76</v>
      </c>
      <c r="D37" s="66"/>
      <c r="E37" s="18">
        <f aca="true" t="shared" si="7" ref="E37:E68">IF(D37&gt;0,23.482*D37^1.4148,0)</f>
        <v>0</v>
      </c>
      <c r="F37" s="19">
        <f t="shared" si="2"/>
        <v>0</v>
      </c>
      <c r="G37" s="8">
        <f t="shared" si="5"/>
        <v>0</v>
      </c>
      <c r="H37" s="8">
        <f aca="true" t="shared" si="8" ref="H37:H68">F37-G37</f>
        <v>0</v>
      </c>
      <c r="I37" s="8">
        <f t="shared" si="3"/>
        <v>0</v>
      </c>
      <c r="J37" s="46">
        <f t="shared" si="6"/>
        <v>14166.66666666667</v>
      </c>
      <c r="L37" s="74"/>
    </row>
    <row r="38" spans="2:12" ht="12.75">
      <c r="B38" s="89"/>
      <c r="C38" s="41" t="s">
        <v>77</v>
      </c>
      <c r="D38" s="66"/>
      <c r="E38" s="18">
        <f t="shared" si="7"/>
        <v>0</v>
      </c>
      <c r="F38" s="19">
        <f aca="true" t="shared" si="9" ref="F38:F69">F37+E38</f>
        <v>0</v>
      </c>
      <c r="G38" s="8">
        <f t="shared" si="5"/>
        <v>0</v>
      </c>
      <c r="H38" s="8">
        <f t="shared" si="8"/>
        <v>0</v>
      </c>
      <c r="I38" s="8">
        <f aca="true" t="shared" si="10" ref="I38:I69">I37+G38</f>
        <v>0</v>
      </c>
      <c r="J38" s="46">
        <f t="shared" si="6"/>
        <v>14000.000000000004</v>
      </c>
      <c r="L38" s="74"/>
    </row>
    <row r="39" spans="2:12" ht="12.75">
      <c r="B39" s="89"/>
      <c r="C39" s="41" t="s">
        <v>78</v>
      </c>
      <c r="D39" s="66"/>
      <c r="E39" s="18">
        <f t="shared" si="7"/>
        <v>0</v>
      </c>
      <c r="F39" s="19">
        <f t="shared" si="9"/>
        <v>0</v>
      </c>
      <c r="G39" s="8">
        <f t="shared" si="5"/>
        <v>0</v>
      </c>
      <c r="H39" s="8">
        <f t="shared" si="8"/>
        <v>0</v>
      </c>
      <c r="I39" s="8">
        <f t="shared" si="10"/>
        <v>0</v>
      </c>
      <c r="J39" s="46">
        <f t="shared" si="6"/>
        <v>13833.333333333338</v>
      </c>
      <c r="L39" s="74"/>
    </row>
    <row r="40" spans="2:12" ht="12.75">
      <c r="B40" s="89"/>
      <c r="C40" s="41" t="s">
        <v>79</v>
      </c>
      <c r="D40" s="66"/>
      <c r="E40" s="18">
        <f t="shared" si="7"/>
        <v>0</v>
      </c>
      <c r="F40" s="19">
        <f t="shared" si="9"/>
        <v>0</v>
      </c>
      <c r="G40" s="8">
        <f t="shared" si="5"/>
        <v>0</v>
      </c>
      <c r="H40" s="8">
        <f t="shared" si="8"/>
        <v>0</v>
      </c>
      <c r="I40" s="8">
        <f t="shared" si="10"/>
        <v>0</v>
      </c>
      <c r="J40" s="46">
        <f t="shared" si="6"/>
        <v>13666.666666666672</v>
      </c>
      <c r="L40" s="74"/>
    </row>
    <row r="41" spans="2:12" ht="12.75">
      <c r="B41" s="89"/>
      <c r="C41" s="41" t="s">
        <v>80</v>
      </c>
      <c r="D41" s="66"/>
      <c r="E41" s="18">
        <f t="shared" si="7"/>
        <v>0</v>
      </c>
      <c r="F41" s="19">
        <f t="shared" si="9"/>
        <v>0</v>
      </c>
      <c r="G41" s="8">
        <f t="shared" si="5"/>
        <v>0</v>
      </c>
      <c r="H41" s="8">
        <f t="shared" si="8"/>
        <v>0</v>
      </c>
      <c r="I41" s="8">
        <f t="shared" si="10"/>
        <v>0</v>
      </c>
      <c r="J41" s="46">
        <f t="shared" si="6"/>
        <v>13500.000000000005</v>
      </c>
      <c r="L41" s="74"/>
    </row>
    <row r="42" spans="2:12" ht="12.75">
      <c r="B42" s="89"/>
      <c r="C42" s="41" t="s">
        <v>81</v>
      </c>
      <c r="D42" s="66"/>
      <c r="E42" s="18">
        <f t="shared" si="7"/>
        <v>0</v>
      </c>
      <c r="F42" s="19">
        <f t="shared" si="9"/>
        <v>0</v>
      </c>
      <c r="G42" s="8">
        <f t="shared" si="5"/>
        <v>0</v>
      </c>
      <c r="H42" s="8">
        <f t="shared" si="8"/>
        <v>0</v>
      </c>
      <c r="I42" s="8">
        <f t="shared" si="10"/>
        <v>0</v>
      </c>
      <c r="J42" s="46">
        <f aca="true" t="shared" si="11" ref="J42:J73">(J41+G42)-G6-($J$5/90)</f>
        <v>13333.33333333334</v>
      </c>
      <c r="K42" s="23" t="s">
        <v>65</v>
      </c>
      <c r="L42" s="74"/>
    </row>
    <row r="43" spans="2:12" ht="12.75">
      <c r="B43" s="89"/>
      <c r="C43" s="41" t="s">
        <v>82</v>
      </c>
      <c r="D43" s="66"/>
      <c r="E43" s="18">
        <f t="shared" si="7"/>
        <v>0</v>
      </c>
      <c r="F43" s="19">
        <f t="shared" si="9"/>
        <v>0</v>
      </c>
      <c r="G43" s="8">
        <f t="shared" si="5"/>
        <v>0</v>
      </c>
      <c r="H43" s="8">
        <f t="shared" si="8"/>
        <v>0</v>
      </c>
      <c r="I43" s="8">
        <f t="shared" si="10"/>
        <v>0</v>
      </c>
      <c r="J43" s="46">
        <f t="shared" si="11"/>
        <v>13166.666666666673</v>
      </c>
      <c r="L43" s="74"/>
    </row>
    <row r="44" spans="2:12" ht="12.75">
      <c r="B44" s="89"/>
      <c r="C44" s="41" t="s">
        <v>83</v>
      </c>
      <c r="D44" s="66"/>
      <c r="E44" s="18">
        <f t="shared" si="7"/>
        <v>0</v>
      </c>
      <c r="F44" s="19">
        <f t="shared" si="9"/>
        <v>0</v>
      </c>
      <c r="G44" s="8">
        <f t="shared" si="5"/>
        <v>0</v>
      </c>
      <c r="H44" s="8">
        <f t="shared" si="8"/>
        <v>0</v>
      </c>
      <c r="I44" s="8">
        <f t="shared" si="10"/>
        <v>0</v>
      </c>
      <c r="J44" s="46">
        <f t="shared" si="11"/>
        <v>13000.000000000007</v>
      </c>
      <c r="L44" s="74"/>
    </row>
    <row r="45" spans="2:12" ht="12.75">
      <c r="B45" s="89"/>
      <c r="C45" s="41" t="s">
        <v>84</v>
      </c>
      <c r="D45" s="66"/>
      <c r="E45" s="18">
        <f t="shared" si="7"/>
        <v>0</v>
      </c>
      <c r="F45" s="19">
        <f t="shared" si="9"/>
        <v>0</v>
      </c>
      <c r="G45" s="8">
        <f t="shared" si="5"/>
        <v>0</v>
      </c>
      <c r="H45" s="8">
        <f t="shared" si="8"/>
        <v>0</v>
      </c>
      <c r="I45" s="8">
        <f t="shared" si="10"/>
        <v>0</v>
      </c>
      <c r="J45" s="46">
        <f t="shared" si="11"/>
        <v>12833.333333333341</v>
      </c>
      <c r="L45" s="74"/>
    </row>
    <row r="46" spans="2:12" ht="12.75">
      <c r="B46" s="89"/>
      <c r="C46" s="41" t="s">
        <v>85</v>
      </c>
      <c r="D46" s="66"/>
      <c r="E46" s="18">
        <f t="shared" si="7"/>
        <v>0</v>
      </c>
      <c r="F46" s="19">
        <f t="shared" si="9"/>
        <v>0</v>
      </c>
      <c r="G46" s="8">
        <f t="shared" si="5"/>
        <v>0</v>
      </c>
      <c r="H46" s="8">
        <f t="shared" si="8"/>
        <v>0</v>
      </c>
      <c r="I46" s="8">
        <f t="shared" si="10"/>
        <v>0</v>
      </c>
      <c r="J46" s="46">
        <f t="shared" si="11"/>
        <v>12666.666666666675</v>
      </c>
      <c r="L46" s="74"/>
    </row>
    <row r="47" spans="2:12" ht="12.75">
      <c r="B47" s="89"/>
      <c r="C47" s="41" t="s">
        <v>86</v>
      </c>
      <c r="D47" s="66"/>
      <c r="E47" s="18">
        <f t="shared" si="7"/>
        <v>0</v>
      </c>
      <c r="F47" s="19">
        <f t="shared" si="9"/>
        <v>0</v>
      </c>
      <c r="G47" s="8">
        <f t="shared" si="5"/>
        <v>0</v>
      </c>
      <c r="H47" s="8">
        <f t="shared" si="8"/>
        <v>0</v>
      </c>
      <c r="I47" s="8">
        <f t="shared" si="10"/>
        <v>0</v>
      </c>
      <c r="J47" s="46">
        <f t="shared" si="11"/>
        <v>12500.00000000001</v>
      </c>
      <c r="L47" s="74"/>
    </row>
    <row r="48" spans="2:12" ht="12.75">
      <c r="B48" s="89"/>
      <c r="C48" s="41" t="s">
        <v>87</v>
      </c>
      <c r="D48" s="66"/>
      <c r="E48" s="18">
        <f t="shared" si="7"/>
        <v>0</v>
      </c>
      <c r="F48" s="19">
        <f t="shared" si="9"/>
        <v>0</v>
      </c>
      <c r="G48" s="8">
        <f t="shared" si="5"/>
        <v>0</v>
      </c>
      <c r="H48" s="8">
        <f t="shared" si="8"/>
        <v>0</v>
      </c>
      <c r="I48" s="8">
        <f t="shared" si="10"/>
        <v>0</v>
      </c>
      <c r="J48" s="46">
        <f t="shared" si="11"/>
        <v>12333.333333333343</v>
      </c>
      <c r="L48" s="74"/>
    </row>
    <row r="49" spans="2:12" ht="12.75">
      <c r="B49" s="89"/>
      <c r="C49" s="41" t="s">
        <v>88</v>
      </c>
      <c r="D49" s="66"/>
      <c r="E49" s="18">
        <f t="shared" si="7"/>
        <v>0</v>
      </c>
      <c r="F49" s="19">
        <f t="shared" si="9"/>
        <v>0</v>
      </c>
      <c r="G49" s="8">
        <f t="shared" si="5"/>
        <v>0</v>
      </c>
      <c r="H49" s="8">
        <f t="shared" si="8"/>
        <v>0</v>
      </c>
      <c r="I49" s="8">
        <f t="shared" si="10"/>
        <v>0</v>
      </c>
      <c r="J49" s="46">
        <f t="shared" si="11"/>
        <v>12166.666666666677</v>
      </c>
      <c r="L49" s="74"/>
    </row>
    <row r="50" spans="2:12" ht="12.75">
      <c r="B50" s="89"/>
      <c r="C50" s="41" t="s">
        <v>89</v>
      </c>
      <c r="D50" s="66"/>
      <c r="E50" s="18">
        <f t="shared" si="7"/>
        <v>0</v>
      </c>
      <c r="F50" s="19">
        <f t="shared" si="9"/>
        <v>0</v>
      </c>
      <c r="G50" s="8">
        <f t="shared" si="5"/>
        <v>0</v>
      </c>
      <c r="H50" s="8">
        <f t="shared" si="8"/>
        <v>0</v>
      </c>
      <c r="I50" s="8">
        <f t="shared" si="10"/>
        <v>0</v>
      </c>
      <c r="J50" s="46">
        <f t="shared" si="11"/>
        <v>12000.000000000011</v>
      </c>
      <c r="L50" s="74"/>
    </row>
    <row r="51" spans="2:12" ht="12.75">
      <c r="B51" s="89"/>
      <c r="C51" s="41" t="s">
        <v>90</v>
      </c>
      <c r="D51" s="66"/>
      <c r="E51" s="18">
        <f t="shared" si="7"/>
        <v>0</v>
      </c>
      <c r="F51" s="19">
        <f t="shared" si="9"/>
        <v>0</v>
      </c>
      <c r="G51" s="8">
        <f t="shared" si="5"/>
        <v>0</v>
      </c>
      <c r="H51" s="8">
        <f t="shared" si="8"/>
        <v>0</v>
      </c>
      <c r="I51" s="8">
        <f t="shared" si="10"/>
        <v>0</v>
      </c>
      <c r="J51" s="46">
        <f t="shared" si="11"/>
        <v>11833.333333333345</v>
      </c>
      <c r="L51" s="74"/>
    </row>
    <row r="52" spans="2:12" ht="12.75">
      <c r="B52" s="89"/>
      <c r="C52" s="41" t="s">
        <v>91</v>
      </c>
      <c r="D52" s="66"/>
      <c r="E52" s="18">
        <f t="shared" si="7"/>
        <v>0</v>
      </c>
      <c r="F52" s="19">
        <f t="shared" si="9"/>
        <v>0</v>
      </c>
      <c r="G52" s="8">
        <f t="shared" si="5"/>
        <v>0</v>
      </c>
      <c r="H52" s="8">
        <f t="shared" si="8"/>
        <v>0</v>
      </c>
      <c r="I52" s="8">
        <f t="shared" si="10"/>
        <v>0</v>
      </c>
      <c r="J52" s="46">
        <f t="shared" si="11"/>
        <v>11666.666666666679</v>
      </c>
      <c r="L52" s="74"/>
    </row>
    <row r="53" spans="2:12" ht="12.75">
      <c r="B53" s="89"/>
      <c r="C53" s="41" t="s">
        <v>93</v>
      </c>
      <c r="D53" s="66"/>
      <c r="E53" s="18">
        <f t="shared" si="7"/>
        <v>0</v>
      </c>
      <c r="F53" s="19">
        <f t="shared" si="9"/>
        <v>0</v>
      </c>
      <c r="G53" s="8">
        <f t="shared" si="5"/>
        <v>0</v>
      </c>
      <c r="H53" s="8">
        <f t="shared" si="8"/>
        <v>0</v>
      </c>
      <c r="I53" s="8">
        <f t="shared" si="10"/>
        <v>0</v>
      </c>
      <c r="J53" s="46">
        <f t="shared" si="11"/>
        <v>11500.000000000013</v>
      </c>
      <c r="L53" s="74"/>
    </row>
    <row r="54" spans="2:12" ht="12.75">
      <c r="B54" s="89"/>
      <c r="C54" s="41" t="s">
        <v>94</v>
      </c>
      <c r="D54" s="66"/>
      <c r="E54" s="18">
        <f t="shared" si="7"/>
        <v>0</v>
      </c>
      <c r="F54" s="19">
        <f t="shared" si="9"/>
        <v>0</v>
      </c>
      <c r="G54" s="8">
        <f t="shared" si="5"/>
        <v>0</v>
      </c>
      <c r="H54" s="8">
        <f t="shared" si="8"/>
        <v>0</v>
      </c>
      <c r="I54" s="8">
        <f t="shared" si="10"/>
        <v>0</v>
      </c>
      <c r="J54" s="46">
        <f t="shared" si="11"/>
        <v>11333.333333333347</v>
      </c>
      <c r="L54" s="74"/>
    </row>
    <row r="55" spans="2:12" ht="12.75">
      <c r="B55" s="89"/>
      <c r="C55" s="41" t="s">
        <v>95</v>
      </c>
      <c r="D55" s="66"/>
      <c r="E55" s="18">
        <f t="shared" si="7"/>
        <v>0</v>
      </c>
      <c r="F55" s="19">
        <f t="shared" si="9"/>
        <v>0</v>
      </c>
      <c r="G55" s="8">
        <f t="shared" si="5"/>
        <v>0</v>
      </c>
      <c r="H55" s="8">
        <f t="shared" si="8"/>
        <v>0</v>
      </c>
      <c r="I55" s="8">
        <f t="shared" si="10"/>
        <v>0</v>
      </c>
      <c r="J55" s="46">
        <f t="shared" si="11"/>
        <v>11166.66666666668</v>
      </c>
      <c r="L55" s="74"/>
    </row>
    <row r="56" spans="2:12" ht="12.75">
      <c r="B56" s="89"/>
      <c r="C56" s="41" t="s">
        <v>96</v>
      </c>
      <c r="D56" s="66"/>
      <c r="E56" s="18">
        <f t="shared" si="7"/>
        <v>0</v>
      </c>
      <c r="F56" s="19">
        <f t="shared" si="9"/>
        <v>0</v>
      </c>
      <c r="G56" s="8">
        <f t="shared" si="5"/>
        <v>0</v>
      </c>
      <c r="H56" s="8">
        <f t="shared" si="8"/>
        <v>0</v>
      </c>
      <c r="I56" s="8">
        <f t="shared" si="10"/>
        <v>0</v>
      </c>
      <c r="J56" s="46">
        <f t="shared" si="11"/>
        <v>11000.000000000015</v>
      </c>
      <c r="L56" s="74"/>
    </row>
    <row r="57" spans="2:12" ht="12.75">
      <c r="B57" s="89"/>
      <c r="C57" s="41" t="s">
        <v>97</v>
      </c>
      <c r="D57" s="66"/>
      <c r="E57" s="18">
        <f t="shared" si="7"/>
        <v>0</v>
      </c>
      <c r="F57" s="19">
        <f t="shared" si="9"/>
        <v>0</v>
      </c>
      <c r="G57" s="8">
        <f aca="true" t="shared" si="12" ref="G57:G88">E37</f>
        <v>0</v>
      </c>
      <c r="H57" s="8">
        <f t="shared" si="8"/>
        <v>0</v>
      </c>
      <c r="I57" s="8">
        <f t="shared" si="10"/>
        <v>0</v>
      </c>
      <c r="J57" s="46">
        <f t="shared" si="11"/>
        <v>10833.333333333348</v>
      </c>
      <c r="L57" s="74"/>
    </row>
    <row r="58" spans="2:12" ht="12.75">
      <c r="B58" s="89"/>
      <c r="C58" s="41" t="s">
        <v>98</v>
      </c>
      <c r="D58" s="66"/>
      <c r="E58" s="18">
        <f t="shared" si="7"/>
        <v>0</v>
      </c>
      <c r="F58" s="19">
        <f t="shared" si="9"/>
        <v>0</v>
      </c>
      <c r="G58" s="8">
        <f t="shared" si="12"/>
        <v>0</v>
      </c>
      <c r="H58" s="8">
        <f t="shared" si="8"/>
        <v>0</v>
      </c>
      <c r="I58" s="8">
        <f t="shared" si="10"/>
        <v>0</v>
      </c>
      <c r="J58" s="46">
        <f t="shared" si="11"/>
        <v>10666.666666666682</v>
      </c>
      <c r="L58" s="74"/>
    </row>
    <row r="59" spans="2:12" ht="12.75">
      <c r="B59" s="89"/>
      <c r="C59" s="41" t="s">
        <v>99</v>
      </c>
      <c r="D59" s="66"/>
      <c r="E59" s="18">
        <f t="shared" si="7"/>
        <v>0</v>
      </c>
      <c r="F59" s="19">
        <f t="shared" si="9"/>
        <v>0</v>
      </c>
      <c r="G59" s="8">
        <f t="shared" si="12"/>
        <v>0</v>
      </c>
      <c r="H59" s="8">
        <f t="shared" si="8"/>
        <v>0</v>
      </c>
      <c r="I59" s="8">
        <f t="shared" si="10"/>
        <v>0</v>
      </c>
      <c r="J59" s="46">
        <f t="shared" si="11"/>
        <v>10500.000000000016</v>
      </c>
      <c r="L59" s="74"/>
    </row>
    <row r="60" spans="2:12" ht="12.75">
      <c r="B60" s="89"/>
      <c r="C60" s="41" t="s">
        <v>100</v>
      </c>
      <c r="D60" s="66"/>
      <c r="E60" s="18">
        <f t="shared" si="7"/>
        <v>0</v>
      </c>
      <c r="F60" s="19">
        <f t="shared" si="9"/>
        <v>0</v>
      </c>
      <c r="G60" s="8">
        <f t="shared" si="12"/>
        <v>0</v>
      </c>
      <c r="H60" s="8">
        <f t="shared" si="8"/>
        <v>0</v>
      </c>
      <c r="I60" s="8">
        <f t="shared" si="10"/>
        <v>0</v>
      </c>
      <c r="J60" s="46">
        <f t="shared" si="11"/>
        <v>10333.33333333335</v>
      </c>
      <c r="L60" s="74"/>
    </row>
    <row r="61" spans="2:12" ht="12.75">
      <c r="B61" s="89"/>
      <c r="C61" s="41" t="s">
        <v>101</v>
      </c>
      <c r="D61" s="66"/>
      <c r="E61" s="18">
        <f t="shared" si="7"/>
        <v>0</v>
      </c>
      <c r="F61" s="19">
        <f t="shared" si="9"/>
        <v>0</v>
      </c>
      <c r="G61" s="8">
        <f t="shared" si="12"/>
        <v>0</v>
      </c>
      <c r="H61" s="8">
        <f t="shared" si="8"/>
        <v>0</v>
      </c>
      <c r="I61" s="8">
        <f t="shared" si="10"/>
        <v>0</v>
      </c>
      <c r="J61" s="46">
        <f t="shared" si="11"/>
        <v>10166.666666666684</v>
      </c>
      <c r="L61" s="74"/>
    </row>
    <row r="62" spans="2:12" ht="12.75">
      <c r="B62" s="89"/>
      <c r="C62" s="41" t="s">
        <v>102</v>
      </c>
      <c r="D62" s="66"/>
      <c r="E62" s="18">
        <f t="shared" si="7"/>
        <v>0</v>
      </c>
      <c r="F62" s="19">
        <f t="shared" si="9"/>
        <v>0</v>
      </c>
      <c r="G62" s="8">
        <f t="shared" si="12"/>
        <v>0</v>
      </c>
      <c r="H62" s="8">
        <f t="shared" si="8"/>
        <v>0</v>
      </c>
      <c r="I62" s="8">
        <f t="shared" si="10"/>
        <v>0</v>
      </c>
      <c r="J62" s="46">
        <f t="shared" si="11"/>
        <v>10000.000000000018</v>
      </c>
      <c r="L62" s="74"/>
    </row>
    <row r="63" spans="2:12" ht="13.5" thickBot="1">
      <c r="B63" s="44"/>
      <c r="C63" s="43" t="s">
        <v>92</v>
      </c>
      <c r="D63" s="67"/>
      <c r="E63" s="20">
        <f t="shared" si="7"/>
        <v>0</v>
      </c>
      <c r="F63" s="20">
        <f t="shared" si="9"/>
        <v>0</v>
      </c>
      <c r="G63" s="9">
        <f t="shared" si="12"/>
        <v>0</v>
      </c>
      <c r="H63" s="9">
        <f t="shared" si="8"/>
        <v>0</v>
      </c>
      <c r="I63" s="9">
        <f t="shared" si="10"/>
        <v>0</v>
      </c>
      <c r="J63" s="47">
        <f t="shared" si="11"/>
        <v>9833.333333333352</v>
      </c>
      <c r="L63" s="75"/>
    </row>
    <row r="64" spans="2:12" ht="12.75">
      <c r="B64" s="90" t="s">
        <v>51</v>
      </c>
      <c r="C64" s="55" t="s">
        <v>103</v>
      </c>
      <c r="D64" s="65"/>
      <c r="E64" s="18">
        <f t="shared" si="7"/>
        <v>0</v>
      </c>
      <c r="F64" s="18">
        <f t="shared" si="9"/>
        <v>0</v>
      </c>
      <c r="G64" s="7">
        <f t="shared" si="12"/>
        <v>0</v>
      </c>
      <c r="H64" s="7">
        <f t="shared" si="8"/>
        <v>0</v>
      </c>
      <c r="I64" s="7">
        <f t="shared" si="10"/>
        <v>0</v>
      </c>
      <c r="J64" s="48">
        <f t="shared" si="11"/>
        <v>9666.666666666686</v>
      </c>
      <c r="L64" s="76"/>
    </row>
    <row r="65" spans="2:12" ht="12.75">
      <c r="B65" s="91"/>
      <c r="C65" s="56" t="s">
        <v>104</v>
      </c>
      <c r="D65" s="66"/>
      <c r="E65" s="18">
        <f t="shared" si="7"/>
        <v>0</v>
      </c>
      <c r="F65" s="19">
        <f t="shared" si="9"/>
        <v>0</v>
      </c>
      <c r="G65" s="8">
        <f t="shared" si="12"/>
        <v>0</v>
      </c>
      <c r="H65" s="8">
        <f t="shared" si="8"/>
        <v>0</v>
      </c>
      <c r="I65" s="8">
        <f t="shared" si="10"/>
        <v>0</v>
      </c>
      <c r="J65" s="46">
        <f t="shared" si="11"/>
        <v>9500.00000000002</v>
      </c>
      <c r="L65" s="77"/>
    </row>
    <row r="66" spans="2:12" ht="12.75">
      <c r="B66" s="91"/>
      <c r="C66" s="56" t="s">
        <v>105</v>
      </c>
      <c r="D66" s="66"/>
      <c r="E66" s="18">
        <f t="shared" si="7"/>
        <v>0</v>
      </c>
      <c r="F66" s="19">
        <f t="shared" si="9"/>
        <v>0</v>
      </c>
      <c r="G66" s="8">
        <f t="shared" si="12"/>
        <v>0</v>
      </c>
      <c r="H66" s="8">
        <f t="shared" si="8"/>
        <v>0</v>
      </c>
      <c r="I66" s="8">
        <f t="shared" si="10"/>
        <v>0</v>
      </c>
      <c r="J66" s="46">
        <f t="shared" si="11"/>
        <v>9333.333333333354</v>
      </c>
      <c r="L66" s="77"/>
    </row>
    <row r="67" spans="2:12" ht="12.75">
      <c r="B67" s="91"/>
      <c r="C67" s="56" t="s">
        <v>106</v>
      </c>
      <c r="D67" s="66"/>
      <c r="E67" s="18">
        <f t="shared" si="7"/>
        <v>0</v>
      </c>
      <c r="F67" s="19">
        <f t="shared" si="9"/>
        <v>0</v>
      </c>
      <c r="G67" s="8">
        <f t="shared" si="12"/>
        <v>0</v>
      </c>
      <c r="H67" s="8">
        <f t="shared" si="8"/>
        <v>0</v>
      </c>
      <c r="I67" s="8">
        <f t="shared" si="10"/>
        <v>0</v>
      </c>
      <c r="J67" s="46">
        <f t="shared" si="11"/>
        <v>9166.666666666688</v>
      </c>
      <c r="L67" s="77"/>
    </row>
    <row r="68" spans="2:12" ht="12.75">
      <c r="B68" s="91"/>
      <c r="C68" s="56" t="s">
        <v>107</v>
      </c>
      <c r="D68" s="66"/>
      <c r="E68" s="18">
        <f t="shared" si="7"/>
        <v>0</v>
      </c>
      <c r="F68" s="19">
        <f t="shared" si="9"/>
        <v>0</v>
      </c>
      <c r="G68" s="8">
        <f t="shared" si="12"/>
        <v>0</v>
      </c>
      <c r="H68" s="8">
        <f t="shared" si="8"/>
        <v>0</v>
      </c>
      <c r="I68" s="8">
        <f t="shared" si="10"/>
        <v>0</v>
      </c>
      <c r="J68" s="46">
        <f t="shared" si="11"/>
        <v>9000.000000000022</v>
      </c>
      <c r="L68" s="77"/>
    </row>
    <row r="69" spans="2:12" ht="12.75">
      <c r="B69" s="91"/>
      <c r="C69" s="56" t="s">
        <v>108</v>
      </c>
      <c r="D69" s="66"/>
      <c r="E69" s="18">
        <f aca="true" t="shared" si="13" ref="E69:E100">IF(D69&gt;0,23.482*D69^1.4148,0)</f>
        <v>0</v>
      </c>
      <c r="F69" s="19">
        <f t="shared" si="9"/>
        <v>0</v>
      </c>
      <c r="G69" s="8">
        <f t="shared" si="12"/>
        <v>0</v>
      </c>
      <c r="H69" s="8">
        <f aca="true" t="shared" si="14" ref="H69:H100">F69-G69</f>
        <v>0</v>
      </c>
      <c r="I69" s="8">
        <f t="shared" si="10"/>
        <v>0</v>
      </c>
      <c r="J69" s="46">
        <f t="shared" si="11"/>
        <v>8833.333333333356</v>
      </c>
      <c r="L69" s="77"/>
    </row>
    <row r="70" spans="2:12" ht="12.75">
      <c r="B70" s="91"/>
      <c r="C70" s="56" t="s">
        <v>109</v>
      </c>
      <c r="D70" s="66"/>
      <c r="E70" s="18">
        <f t="shared" si="13"/>
        <v>0</v>
      </c>
      <c r="F70" s="19">
        <f aca="true" t="shared" si="15" ref="F70:F101">F69+E70</f>
        <v>0</v>
      </c>
      <c r="G70" s="8">
        <f t="shared" si="12"/>
        <v>0</v>
      </c>
      <c r="H70" s="8">
        <f t="shared" si="14"/>
        <v>0</v>
      </c>
      <c r="I70" s="8">
        <f aca="true" t="shared" si="16" ref="I70:I101">I69+G70</f>
        <v>0</v>
      </c>
      <c r="J70" s="46">
        <f t="shared" si="11"/>
        <v>8666.66666666669</v>
      </c>
      <c r="L70" s="77"/>
    </row>
    <row r="71" spans="2:12" ht="12.75">
      <c r="B71" s="91"/>
      <c r="C71" s="56" t="s">
        <v>110</v>
      </c>
      <c r="D71" s="66"/>
      <c r="E71" s="18">
        <f t="shared" si="13"/>
        <v>0</v>
      </c>
      <c r="F71" s="19">
        <f t="shared" si="15"/>
        <v>0</v>
      </c>
      <c r="G71" s="8">
        <f t="shared" si="12"/>
        <v>0</v>
      </c>
      <c r="H71" s="8">
        <f t="shared" si="14"/>
        <v>0</v>
      </c>
      <c r="I71" s="8">
        <f t="shared" si="16"/>
        <v>0</v>
      </c>
      <c r="J71" s="46">
        <f t="shared" si="11"/>
        <v>8500.000000000024</v>
      </c>
      <c r="L71" s="77"/>
    </row>
    <row r="72" spans="2:12" ht="12.75">
      <c r="B72" s="91"/>
      <c r="C72" s="56" t="s">
        <v>111</v>
      </c>
      <c r="D72" s="66"/>
      <c r="E72" s="18">
        <f t="shared" si="13"/>
        <v>0</v>
      </c>
      <c r="F72" s="19">
        <f t="shared" si="15"/>
        <v>0</v>
      </c>
      <c r="G72" s="8">
        <f t="shared" si="12"/>
        <v>0</v>
      </c>
      <c r="H72" s="8">
        <f t="shared" si="14"/>
        <v>0</v>
      </c>
      <c r="I72" s="8">
        <f t="shared" si="16"/>
        <v>0</v>
      </c>
      <c r="J72" s="46">
        <f t="shared" si="11"/>
        <v>8333.333333333358</v>
      </c>
      <c r="L72" s="77"/>
    </row>
    <row r="73" spans="2:12" ht="12.75">
      <c r="B73" s="91"/>
      <c r="C73" s="56" t="s">
        <v>112</v>
      </c>
      <c r="D73" s="66"/>
      <c r="E73" s="18">
        <f t="shared" si="13"/>
        <v>0</v>
      </c>
      <c r="F73" s="19">
        <f t="shared" si="15"/>
        <v>0</v>
      </c>
      <c r="G73" s="8">
        <f t="shared" si="12"/>
        <v>0</v>
      </c>
      <c r="H73" s="8">
        <f t="shared" si="14"/>
        <v>0</v>
      </c>
      <c r="I73" s="8">
        <f t="shared" si="16"/>
        <v>0</v>
      </c>
      <c r="J73" s="46">
        <f t="shared" si="11"/>
        <v>8166.666666666691</v>
      </c>
      <c r="L73" s="77"/>
    </row>
    <row r="74" spans="2:12" ht="12.75">
      <c r="B74" s="91"/>
      <c r="C74" s="56" t="s">
        <v>113</v>
      </c>
      <c r="D74" s="66"/>
      <c r="E74" s="18">
        <f t="shared" si="13"/>
        <v>0</v>
      </c>
      <c r="F74" s="19">
        <f t="shared" si="15"/>
        <v>0</v>
      </c>
      <c r="G74" s="8">
        <f t="shared" si="12"/>
        <v>0</v>
      </c>
      <c r="H74" s="8">
        <f t="shared" si="14"/>
        <v>0</v>
      </c>
      <c r="I74" s="8">
        <f t="shared" si="16"/>
        <v>0</v>
      </c>
      <c r="J74" s="46">
        <f aca="true" t="shared" si="17" ref="J74:J105">(J73+G74)-G38-($J$5/90)</f>
        <v>8000.000000000024</v>
      </c>
      <c r="L74" s="77"/>
    </row>
    <row r="75" spans="2:12" ht="12.75">
      <c r="B75" s="91"/>
      <c r="C75" s="56" t="s">
        <v>114</v>
      </c>
      <c r="D75" s="66"/>
      <c r="E75" s="18">
        <f t="shared" si="13"/>
        <v>0</v>
      </c>
      <c r="F75" s="19">
        <f t="shared" si="15"/>
        <v>0</v>
      </c>
      <c r="G75" s="8">
        <f t="shared" si="12"/>
        <v>0</v>
      </c>
      <c r="H75" s="8">
        <f t="shared" si="14"/>
        <v>0</v>
      </c>
      <c r="I75" s="8">
        <f t="shared" si="16"/>
        <v>0</v>
      </c>
      <c r="J75" s="46">
        <f t="shared" si="17"/>
        <v>7833.333333333357</v>
      </c>
      <c r="L75" s="77"/>
    </row>
    <row r="76" spans="2:12" ht="12.75">
      <c r="B76" s="91"/>
      <c r="C76" s="56" t="s">
        <v>115</v>
      </c>
      <c r="D76" s="66"/>
      <c r="E76" s="18">
        <f t="shared" si="13"/>
        <v>0</v>
      </c>
      <c r="F76" s="19">
        <f t="shared" si="15"/>
        <v>0</v>
      </c>
      <c r="G76" s="8">
        <f t="shared" si="12"/>
        <v>0</v>
      </c>
      <c r="H76" s="8">
        <f t="shared" si="14"/>
        <v>0</v>
      </c>
      <c r="I76" s="8">
        <f t="shared" si="16"/>
        <v>0</v>
      </c>
      <c r="J76" s="46">
        <f t="shared" si="17"/>
        <v>7666.66666666669</v>
      </c>
      <c r="L76" s="77"/>
    </row>
    <row r="77" spans="2:12" ht="12.75">
      <c r="B77" s="91"/>
      <c r="C77" s="56" t="s">
        <v>116</v>
      </c>
      <c r="D77" s="66"/>
      <c r="E77" s="18">
        <f t="shared" si="13"/>
        <v>0</v>
      </c>
      <c r="F77" s="19">
        <f t="shared" si="15"/>
        <v>0</v>
      </c>
      <c r="G77" s="8">
        <f t="shared" si="12"/>
        <v>0</v>
      </c>
      <c r="H77" s="8">
        <f t="shared" si="14"/>
        <v>0</v>
      </c>
      <c r="I77" s="8">
        <f t="shared" si="16"/>
        <v>0</v>
      </c>
      <c r="J77" s="46">
        <f t="shared" si="17"/>
        <v>7500.000000000023</v>
      </c>
      <c r="L77" s="77"/>
    </row>
    <row r="78" spans="2:12" ht="12.75">
      <c r="B78" s="91"/>
      <c r="C78" s="56" t="s">
        <v>117</v>
      </c>
      <c r="D78" s="66"/>
      <c r="E78" s="18">
        <f t="shared" si="13"/>
        <v>0</v>
      </c>
      <c r="F78" s="19">
        <f t="shared" si="15"/>
        <v>0</v>
      </c>
      <c r="G78" s="8">
        <f t="shared" si="12"/>
        <v>0</v>
      </c>
      <c r="H78" s="8">
        <f t="shared" si="14"/>
        <v>0</v>
      </c>
      <c r="I78" s="8">
        <f t="shared" si="16"/>
        <v>0</v>
      </c>
      <c r="J78" s="46">
        <f t="shared" si="17"/>
        <v>7333.333333333356</v>
      </c>
      <c r="L78" s="77"/>
    </row>
    <row r="79" spans="2:12" ht="12.75">
      <c r="B79" s="91"/>
      <c r="C79" s="56" t="s">
        <v>118</v>
      </c>
      <c r="D79" s="66"/>
      <c r="E79" s="18">
        <f t="shared" si="13"/>
        <v>0</v>
      </c>
      <c r="F79" s="19">
        <f t="shared" si="15"/>
        <v>0</v>
      </c>
      <c r="G79" s="8">
        <f t="shared" si="12"/>
        <v>0</v>
      </c>
      <c r="H79" s="8">
        <f t="shared" si="14"/>
        <v>0</v>
      </c>
      <c r="I79" s="8">
        <f t="shared" si="16"/>
        <v>0</v>
      </c>
      <c r="J79" s="46">
        <f t="shared" si="17"/>
        <v>7166.666666666689</v>
      </c>
      <c r="L79" s="77"/>
    </row>
    <row r="80" spans="2:12" ht="12.75">
      <c r="B80" s="91"/>
      <c r="C80" s="56" t="s">
        <v>119</v>
      </c>
      <c r="D80" s="66"/>
      <c r="E80" s="18">
        <f t="shared" si="13"/>
        <v>0</v>
      </c>
      <c r="F80" s="19">
        <f t="shared" si="15"/>
        <v>0</v>
      </c>
      <c r="G80" s="8">
        <f t="shared" si="12"/>
        <v>0</v>
      </c>
      <c r="H80" s="8">
        <f t="shared" si="14"/>
        <v>0</v>
      </c>
      <c r="I80" s="8">
        <f t="shared" si="16"/>
        <v>0</v>
      </c>
      <c r="J80" s="46">
        <f t="shared" si="17"/>
        <v>7000.000000000022</v>
      </c>
      <c r="L80" s="77"/>
    </row>
    <row r="81" spans="2:12" ht="12.75">
      <c r="B81" s="91"/>
      <c r="C81" s="56" t="s">
        <v>120</v>
      </c>
      <c r="D81" s="66"/>
      <c r="E81" s="18">
        <f t="shared" si="13"/>
        <v>0</v>
      </c>
      <c r="F81" s="19">
        <f t="shared" si="15"/>
        <v>0</v>
      </c>
      <c r="G81" s="8">
        <f t="shared" si="12"/>
        <v>0</v>
      </c>
      <c r="H81" s="8">
        <f t="shared" si="14"/>
        <v>0</v>
      </c>
      <c r="I81" s="8">
        <f t="shared" si="16"/>
        <v>0</v>
      </c>
      <c r="J81" s="46">
        <f t="shared" si="17"/>
        <v>6833.333333333355</v>
      </c>
      <c r="L81" s="77"/>
    </row>
    <row r="82" spans="2:12" ht="12.75">
      <c r="B82" s="91"/>
      <c r="C82" s="56" t="s">
        <v>121</v>
      </c>
      <c r="D82" s="66"/>
      <c r="E82" s="18">
        <f t="shared" si="13"/>
        <v>0</v>
      </c>
      <c r="F82" s="19">
        <f t="shared" si="15"/>
        <v>0</v>
      </c>
      <c r="G82" s="8">
        <f t="shared" si="12"/>
        <v>0</v>
      </c>
      <c r="H82" s="8">
        <f t="shared" si="14"/>
        <v>0</v>
      </c>
      <c r="I82" s="8">
        <f t="shared" si="16"/>
        <v>0</v>
      </c>
      <c r="J82" s="46">
        <f t="shared" si="17"/>
        <v>6666.666666666688</v>
      </c>
      <c r="L82" s="77"/>
    </row>
    <row r="83" spans="2:12" ht="12.75">
      <c r="B83" s="91"/>
      <c r="C83" s="56" t="s">
        <v>122</v>
      </c>
      <c r="D83" s="66"/>
      <c r="E83" s="18">
        <f t="shared" si="13"/>
        <v>0</v>
      </c>
      <c r="F83" s="19">
        <f t="shared" si="15"/>
        <v>0</v>
      </c>
      <c r="G83" s="8">
        <f t="shared" si="12"/>
        <v>0</v>
      </c>
      <c r="H83" s="8">
        <f t="shared" si="14"/>
        <v>0</v>
      </c>
      <c r="I83" s="8">
        <f t="shared" si="16"/>
        <v>0</v>
      </c>
      <c r="J83" s="46">
        <f t="shared" si="17"/>
        <v>6500.000000000021</v>
      </c>
      <c r="L83" s="77"/>
    </row>
    <row r="84" spans="2:12" ht="12.75">
      <c r="B84" s="91"/>
      <c r="C84" s="56" t="s">
        <v>123</v>
      </c>
      <c r="D84" s="66"/>
      <c r="E84" s="18">
        <f t="shared" si="13"/>
        <v>0</v>
      </c>
      <c r="F84" s="19">
        <f t="shared" si="15"/>
        <v>0</v>
      </c>
      <c r="G84" s="8">
        <f t="shared" si="12"/>
        <v>0</v>
      </c>
      <c r="H84" s="8">
        <f t="shared" si="14"/>
        <v>0</v>
      </c>
      <c r="I84" s="8">
        <f t="shared" si="16"/>
        <v>0</v>
      </c>
      <c r="J84" s="46">
        <f t="shared" si="17"/>
        <v>6333.333333333354</v>
      </c>
      <c r="L84" s="77"/>
    </row>
    <row r="85" spans="2:12" ht="12.75">
      <c r="B85" s="91"/>
      <c r="C85" s="56" t="s">
        <v>124</v>
      </c>
      <c r="D85" s="66"/>
      <c r="E85" s="18">
        <f t="shared" si="13"/>
        <v>0</v>
      </c>
      <c r="F85" s="19">
        <f t="shared" si="15"/>
        <v>0</v>
      </c>
      <c r="G85" s="8">
        <f t="shared" si="12"/>
        <v>0</v>
      </c>
      <c r="H85" s="8">
        <f t="shared" si="14"/>
        <v>0</v>
      </c>
      <c r="I85" s="8">
        <f t="shared" si="16"/>
        <v>0</v>
      </c>
      <c r="J85" s="46">
        <f t="shared" si="17"/>
        <v>6166.666666666687</v>
      </c>
      <c r="L85" s="77"/>
    </row>
    <row r="86" spans="2:12" ht="12.75">
      <c r="B86" s="91"/>
      <c r="C86" s="56" t="s">
        <v>125</v>
      </c>
      <c r="D86" s="66"/>
      <c r="E86" s="18">
        <f t="shared" si="13"/>
        <v>0</v>
      </c>
      <c r="F86" s="19">
        <f t="shared" si="15"/>
        <v>0</v>
      </c>
      <c r="G86" s="8">
        <f t="shared" si="12"/>
        <v>0</v>
      </c>
      <c r="H86" s="8">
        <f t="shared" si="14"/>
        <v>0</v>
      </c>
      <c r="I86" s="8">
        <f t="shared" si="16"/>
        <v>0</v>
      </c>
      <c r="J86" s="46">
        <f t="shared" si="17"/>
        <v>6000.00000000002</v>
      </c>
      <c r="L86" s="77"/>
    </row>
    <row r="87" spans="2:12" ht="12.75">
      <c r="B87" s="91"/>
      <c r="C87" s="56" t="s">
        <v>126</v>
      </c>
      <c r="D87" s="66"/>
      <c r="E87" s="18">
        <f t="shared" si="13"/>
        <v>0</v>
      </c>
      <c r="F87" s="19">
        <f t="shared" si="15"/>
        <v>0</v>
      </c>
      <c r="G87" s="8">
        <f t="shared" si="12"/>
        <v>0</v>
      </c>
      <c r="H87" s="8">
        <f t="shared" si="14"/>
        <v>0</v>
      </c>
      <c r="I87" s="8">
        <f t="shared" si="16"/>
        <v>0</v>
      </c>
      <c r="J87" s="46">
        <f t="shared" si="17"/>
        <v>5833.333333333353</v>
      </c>
      <c r="L87" s="77"/>
    </row>
    <row r="88" spans="2:12" ht="12.75">
      <c r="B88" s="91"/>
      <c r="C88" s="56" t="s">
        <v>127</v>
      </c>
      <c r="D88" s="66"/>
      <c r="E88" s="18">
        <f t="shared" si="13"/>
        <v>0</v>
      </c>
      <c r="F88" s="19">
        <f t="shared" si="15"/>
        <v>0</v>
      </c>
      <c r="G88" s="8">
        <f t="shared" si="12"/>
        <v>0</v>
      </c>
      <c r="H88" s="8">
        <f t="shared" si="14"/>
        <v>0</v>
      </c>
      <c r="I88" s="8">
        <f t="shared" si="16"/>
        <v>0</v>
      </c>
      <c r="J88" s="46">
        <f t="shared" si="17"/>
        <v>5666.666666666686</v>
      </c>
      <c r="L88" s="77"/>
    </row>
    <row r="89" spans="2:12" ht="12.75">
      <c r="B89" s="91"/>
      <c r="C89" s="56" t="s">
        <v>128</v>
      </c>
      <c r="D89" s="66"/>
      <c r="E89" s="18">
        <f t="shared" si="13"/>
        <v>0</v>
      </c>
      <c r="F89" s="19">
        <f t="shared" si="15"/>
        <v>0</v>
      </c>
      <c r="G89" s="8">
        <f aca="true" t="shared" si="18" ref="G89:G120">E69</f>
        <v>0</v>
      </c>
      <c r="H89" s="8">
        <f t="shared" si="14"/>
        <v>0</v>
      </c>
      <c r="I89" s="8">
        <f t="shared" si="16"/>
        <v>0</v>
      </c>
      <c r="J89" s="46">
        <f t="shared" si="17"/>
        <v>5500.000000000019</v>
      </c>
      <c r="L89" s="77"/>
    </row>
    <row r="90" spans="2:12" ht="12.75">
      <c r="B90" s="91"/>
      <c r="C90" s="56" t="s">
        <v>129</v>
      </c>
      <c r="D90" s="66"/>
      <c r="E90" s="18">
        <f t="shared" si="13"/>
        <v>0</v>
      </c>
      <c r="F90" s="19">
        <f t="shared" si="15"/>
        <v>0</v>
      </c>
      <c r="G90" s="8">
        <f t="shared" si="18"/>
        <v>0</v>
      </c>
      <c r="H90" s="8">
        <f t="shared" si="14"/>
        <v>0</v>
      </c>
      <c r="I90" s="8">
        <f t="shared" si="16"/>
        <v>0</v>
      </c>
      <c r="J90" s="46">
        <f t="shared" si="17"/>
        <v>5333.333333333352</v>
      </c>
      <c r="L90" s="77"/>
    </row>
    <row r="91" spans="2:12" ht="12.75">
      <c r="B91" s="91"/>
      <c r="C91" s="56" t="s">
        <v>130</v>
      </c>
      <c r="D91" s="66"/>
      <c r="E91" s="18">
        <f t="shared" si="13"/>
        <v>0</v>
      </c>
      <c r="F91" s="19">
        <f t="shared" si="15"/>
        <v>0</v>
      </c>
      <c r="G91" s="8">
        <f t="shared" si="18"/>
        <v>0</v>
      </c>
      <c r="H91" s="8">
        <f t="shared" si="14"/>
        <v>0</v>
      </c>
      <c r="I91" s="8">
        <f t="shared" si="16"/>
        <v>0</v>
      </c>
      <c r="J91" s="46">
        <f t="shared" si="17"/>
        <v>5166.666666666685</v>
      </c>
      <c r="L91" s="77"/>
    </row>
    <row r="92" spans="2:12" ht="12.75">
      <c r="B92" s="91"/>
      <c r="C92" s="56" t="s">
        <v>131</v>
      </c>
      <c r="D92" s="66"/>
      <c r="E92" s="18">
        <f t="shared" si="13"/>
        <v>0</v>
      </c>
      <c r="F92" s="19">
        <f t="shared" si="15"/>
        <v>0</v>
      </c>
      <c r="G92" s="8">
        <f t="shared" si="18"/>
        <v>0</v>
      </c>
      <c r="H92" s="8">
        <f t="shared" si="14"/>
        <v>0</v>
      </c>
      <c r="I92" s="8">
        <f t="shared" si="16"/>
        <v>0</v>
      </c>
      <c r="J92" s="46">
        <f t="shared" si="17"/>
        <v>5000.000000000018</v>
      </c>
      <c r="L92" s="77"/>
    </row>
    <row r="93" spans="2:12" ht="13.5" thickBot="1">
      <c r="B93" s="92"/>
      <c r="C93" s="57" t="s">
        <v>132</v>
      </c>
      <c r="D93" s="67"/>
      <c r="E93" s="20">
        <f t="shared" si="13"/>
        <v>0</v>
      </c>
      <c r="F93" s="20">
        <f t="shared" si="15"/>
        <v>0</v>
      </c>
      <c r="G93" s="9">
        <f t="shared" si="18"/>
        <v>0</v>
      </c>
      <c r="H93" s="9">
        <f t="shared" si="14"/>
        <v>0</v>
      </c>
      <c r="I93" s="9">
        <f t="shared" si="16"/>
        <v>0</v>
      </c>
      <c r="J93" s="47">
        <f t="shared" si="17"/>
        <v>4833.333333333351</v>
      </c>
      <c r="L93" s="78"/>
    </row>
    <row r="94" spans="2:12" ht="12.75">
      <c r="B94" s="93" t="s">
        <v>52</v>
      </c>
      <c r="C94" s="58" t="s">
        <v>133</v>
      </c>
      <c r="D94" s="65"/>
      <c r="E94" s="18">
        <f t="shared" si="13"/>
        <v>0</v>
      </c>
      <c r="F94" s="18">
        <f t="shared" si="15"/>
        <v>0</v>
      </c>
      <c r="G94" s="7">
        <f t="shared" si="18"/>
        <v>0</v>
      </c>
      <c r="H94" s="7">
        <f t="shared" si="14"/>
        <v>0</v>
      </c>
      <c r="I94" s="7">
        <f t="shared" si="16"/>
        <v>0</v>
      </c>
      <c r="J94" s="48">
        <f t="shared" si="17"/>
        <v>4666.666666666684</v>
      </c>
      <c r="L94" s="79"/>
    </row>
    <row r="95" spans="2:12" ht="12.75">
      <c r="B95" s="94"/>
      <c r="C95" s="59" t="s">
        <v>134</v>
      </c>
      <c r="D95" s="66"/>
      <c r="E95" s="18">
        <f t="shared" si="13"/>
        <v>0</v>
      </c>
      <c r="F95" s="19">
        <f t="shared" si="15"/>
        <v>0</v>
      </c>
      <c r="G95" s="8">
        <f t="shared" si="18"/>
        <v>0</v>
      </c>
      <c r="H95" s="8">
        <f t="shared" si="14"/>
        <v>0</v>
      </c>
      <c r="I95" s="8">
        <f t="shared" si="16"/>
        <v>0</v>
      </c>
      <c r="J95" s="46">
        <f t="shared" si="17"/>
        <v>4500.000000000017</v>
      </c>
      <c r="L95" s="80"/>
    </row>
    <row r="96" spans="2:12" ht="12.75">
      <c r="B96" s="94"/>
      <c r="C96" s="59" t="s">
        <v>135</v>
      </c>
      <c r="D96" s="66"/>
      <c r="E96" s="18">
        <f t="shared" si="13"/>
        <v>0</v>
      </c>
      <c r="F96" s="19">
        <f t="shared" si="15"/>
        <v>0</v>
      </c>
      <c r="G96" s="8">
        <f t="shared" si="18"/>
        <v>0</v>
      </c>
      <c r="H96" s="8">
        <f t="shared" si="14"/>
        <v>0</v>
      </c>
      <c r="I96" s="8">
        <f t="shared" si="16"/>
        <v>0</v>
      </c>
      <c r="J96" s="46">
        <f t="shared" si="17"/>
        <v>4333.33333333335</v>
      </c>
      <c r="L96" s="80"/>
    </row>
    <row r="97" spans="2:12" ht="12.75">
      <c r="B97" s="94"/>
      <c r="C97" s="59" t="s">
        <v>136</v>
      </c>
      <c r="D97" s="66"/>
      <c r="E97" s="18">
        <f t="shared" si="13"/>
        <v>0</v>
      </c>
      <c r="F97" s="19">
        <f t="shared" si="15"/>
        <v>0</v>
      </c>
      <c r="G97" s="8">
        <f t="shared" si="18"/>
        <v>0</v>
      </c>
      <c r="H97" s="8">
        <f t="shared" si="14"/>
        <v>0</v>
      </c>
      <c r="I97" s="8">
        <f t="shared" si="16"/>
        <v>0</v>
      </c>
      <c r="J97" s="46">
        <f t="shared" si="17"/>
        <v>4166.666666666683</v>
      </c>
      <c r="L97" s="80"/>
    </row>
    <row r="98" spans="2:14" ht="12.75">
      <c r="B98" s="94"/>
      <c r="C98" s="59" t="s">
        <v>137</v>
      </c>
      <c r="D98" s="66"/>
      <c r="E98" s="18">
        <f t="shared" si="13"/>
        <v>0</v>
      </c>
      <c r="F98" s="19">
        <f t="shared" si="15"/>
        <v>0</v>
      </c>
      <c r="G98" s="8">
        <f t="shared" si="18"/>
        <v>0</v>
      </c>
      <c r="H98" s="8">
        <f t="shared" si="14"/>
        <v>0</v>
      </c>
      <c r="I98" s="8">
        <f t="shared" si="16"/>
        <v>0</v>
      </c>
      <c r="J98" s="46">
        <f t="shared" si="17"/>
        <v>4000.000000000017</v>
      </c>
      <c r="L98" s="80"/>
      <c r="N98" s="45"/>
    </row>
    <row r="99" spans="2:12" ht="12.75">
      <c r="B99" s="94"/>
      <c r="C99" s="59" t="s">
        <v>138</v>
      </c>
      <c r="D99" s="66"/>
      <c r="E99" s="18">
        <f t="shared" si="13"/>
        <v>0</v>
      </c>
      <c r="F99" s="19">
        <f t="shared" si="15"/>
        <v>0</v>
      </c>
      <c r="G99" s="8">
        <f t="shared" si="18"/>
        <v>0</v>
      </c>
      <c r="H99" s="8">
        <f t="shared" si="14"/>
        <v>0</v>
      </c>
      <c r="I99" s="8">
        <f t="shared" si="16"/>
        <v>0</v>
      </c>
      <c r="J99" s="46">
        <f t="shared" si="17"/>
        <v>3833.3333333333503</v>
      </c>
      <c r="L99" s="80"/>
    </row>
    <row r="100" spans="2:12" ht="12.75">
      <c r="B100" s="94"/>
      <c r="C100" s="59" t="s">
        <v>139</v>
      </c>
      <c r="D100" s="66"/>
      <c r="E100" s="18">
        <f t="shared" si="13"/>
        <v>0</v>
      </c>
      <c r="F100" s="19">
        <f t="shared" si="15"/>
        <v>0</v>
      </c>
      <c r="G100" s="8">
        <f t="shared" si="18"/>
        <v>0</v>
      </c>
      <c r="H100" s="8">
        <f t="shared" si="14"/>
        <v>0</v>
      </c>
      <c r="I100" s="8">
        <f t="shared" si="16"/>
        <v>0</v>
      </c>
      <c r="J100" s="46">
        <f t="shared" si="17"/>
        <v>3666.666666666684</v>
      </c>
      <c r="L100" s="80"/>
    </row>
    <row r="101" spans="2:12" ht="12.75">
      <c r="B101" s="94"/>
      <c r="C101" s="59" t="s">
        <v>140</v>
      </c>
      <c r="D101" s="66"/>
      <c r="E101" s="18">
        <f aca="true" t="shared" si="19" ref="E101:E124">IF(D101&gt;0,23.482*D101^1.4148,0)</f>
        <v>0</v>
      </c>
      <c r="F101" s="19">
        <f t="shared" si="15"/>
        <v>0</v>
      </c>
      <c r="G101" s="8">
        <f t="shared" si="18"/>
        <v>0</v>
      </c>
      <c r="H101" s="8">
        <f aca="true" t="shared" si="20" ref="H101:H124">F101-G101</f>
        <v>0</v>
      </c>
      <c r="I101" s="8">
        <f t="shared" si="16"/>
        <v>0</v>
      </c>
      <c r="J101" s="46">
        <f t="shared" si="17"/>
        <v>3500.0000000000173</v>
      </c>
      <c r="L101" s="80"/>
    </row>
    <row r="102" spans="2:12" ht="12.75">
      <c r="B102" s="94"/>
      <c r="C102" s="59" t="s">
        <v>141</v>
      </c>
      <c r="D102" s="66"/>
      <c r="E102" s="18">
        <f t="shared" si="19"/>
        <v>0</v>
      </c>
      <c r="F102" s="19">
        <f aca="true" t="shared" si="21" ref="F102:F124">F101+E102</f>
        <v>0</v>
      </c>
      <c r="G102" s="8">
        <f t="shared" si="18"/>
        <v>0</v>
      </c>
      <c r="H102" s="8">
        <f t="shared" si="20"/>
        <v>0</v>
      </c>
      <c r="I102" s="8">
        <f aca="true" t="shared" si="22" ref="I102:I124">I101+G102</f>
        <v>0</v>
      </c>
      <c r="J102" s="46">
        <f t="shared" si="17"/>
        <v>3333.3333333333508</v>
      </c>
      <c r="L102" s="80"/>
    </row>
    <row r="103" spans="2:12" ht="12.75">
      <c r="B103" s="94"/>
      <c r="C103" s="59" t="s">
        <v>142</v>
      </c>
      <c r="D103" s="66"/>
      <c r="E103" s="18">
        <f t="shared" si="19"/>
        <v>0</v>
      </c>
      <c r="F103" s="19">
        <f t="shared" si="21"/>
        <v>0</v>
      </c>
      <c r="G103" s="8">
        <f t="shared" si="18"/>
        <v>0</v>
      </c>
      <c r="H103" s="8">
        <f t="shared" si="20"/>
        <v>0</v>
      </c>
      <c r="I103" s="8">
        <f t="shared" si="22"/>
        <v>0</v>
      </c>
      <c r="J103" s="46">
        <f t="shared" si="17"/>
        <v>3166.6666666666843</v>
      </c>
      <c r="L103" s="80"/>
    </row>
    <row r="104" spans="2:12" ht="12.75">
      <c r="B104" s="94"/>
      <c r="C104" s="59" t="s">
        <v>143</v>
      </c>
      <c r="D104" s="66"/>
      <c r="E104" s="18">
        <f t="shared" si="19"/>
        <v>0</v>
      </c>
      <c r="F104" s="19">
        <f t="shared" si="21"/>
        <v>0</v>
      </c>
      <c r="G104" s="8">
        <f t="shared" si="18"/>
        <v>0</v>
      </c>
      <c r="H104" s="8">
        <f t="shared" si="20"/>
        <v>0</v>
      </c>
      <c r="I104" s="8">
        <f t="shared" si="22"/>
        <v>0</v>
      </c>
      <c r="J104" s="46">
        <f t="shared" si="17"/>
        <v>3000.0000000000177</v>
      </c>
      <c r="L104" s="80"/>
    </row>
    <row r="105" spans="2:12" ht="12.75">
      <c r="B105" s="94"/>
      <c r="C105" s="59" t="s">
        <v>144</v>
      </c>
      <c r="D105" s="66"/>
      <c r="E105" s="18">
        <f t="shared" si="19"/>
        <v>0</v>
      </c>
      <c r="F105" s="19">
        <f t="shared" si="21"/>
        <v>0</v>
      </c>
      <c r="G105" s="8">
        <f t="shared" si="18"/>
        <v>0</v>
      </c>
      <c r="H105" s="8">
        <f t="shared" si="20"/>
        <v>0</v>
      </c>
      <c r="I105" s="8">
        <f t="shared" si="22"/>
        <v>0</v>
      </c>
      <c r="J105" s="46">
        <f t="shared" si="17"/>
        <v>2833.333333333351</v>
      </c>
      <c r="L105" s="80"/>
    </row>
    <row r="106" spans="2:12" ht="12.75">
      <c r="B106" s="94"/>
      <c r="C106" s="59" t="s">
        <v>145</v>
      </c>
      <c r="D106" s="66"/>
      <c r="E106" s="18">
        <f t="shared" si="19"/>
        <v>0</v>
      </c>
      <c r="F106" s="19">
        <f t="shared" si="21"/>
        <v>0</v>
      </c>
      <c r="G106" s="8">
        <f t="shared" si="18"/>
        <v>0</v>
      </c>
      <c r="H106" s="8">
        <f t="shared" si="20"/>
        <v>0</v>
      </c>
      <c r="I106" s="8">
        <f t="shared" si="22"/>
        <v>0</v>
      </c>
      <c r="J106" s="46">
        <f aca="true" t="shared" si="23" ref="J106:J122">(J105+G106)-G70-($J$5/90)</f>
        <v>2666.6666666666847</v>
      </c>
      <c r="L106" s="80"/>
    </row>
    <row r="107" spans="2:12" ht="12.75">
      <c r="B107" s="94"/>
      <c r="C107" s="59" t="s">
        <v>146</v>
      </c>
      <c r="D107" s="66"/>
      <c r="E107" s="18">
        <f t="shared" si="19"/>
        <v>0</v>
      </c>
      <c r="F107" s="19">
        <f t="shared" si="21"/>
        <v>0</v>
      </c>
      <c r="G107" s="8">
        <f t="shared" si="18"/>
        <v>0</v>
      </c>
      <c r="H107" s="8">
        <f t="shared" si="20"/>
        <v>0</v>
      </c>
      <c r="I107" s="8">
        <f t="shared" si="22"/>
        <v>0</v>
      </c>
      <c r="J107" s="46">
        <f t="shared" si="23"/>
        <v>2500.000000000018</v>
      </c>
      <c r="L107" s="80"/>
    </row>
    <row r="108" spans="2:12" ht="12.75">
      <c r="B108" s="94"/>
      <c r="C108" s="59" t="s">
        <v>147</v>
      </c>
      <c r="D108" s="66"/>
      <c r="E108" s="18">
        <f t="shared" si="19"/>
        <v>0</v>
      </c>
      <c r="F108" s="19">
        <f t="shared" si="21"/>
        <v>0</v>
      </c>
      <c r="G108" s="8">
        <f t="shared" si="18"/>
        <v>0</v>
      </c>
      <c r="H108" s="8">
        <f t="shared" si="20"/>
        <v>0</v>
      </c>
      <c r="I108" s="8">
        <f t="shared" si="22"/>
        <v>0</v>
      </c>
      <c r="J108" s="46">
        <f t="shared" si="23"/>
        <v>2333.3333333333517</v>
      </c>
      <c r="L108" s="80"/>
    </row>
    <row r="109" spans="2:12" ht="12.75">
      <c r="B109" s="94"/>
      <c r="C109" s="59" t="s">
        <v>148</v>
      </c>
      <c r="D109" s="66"/>
      <c r="E109" s="18">
        <f t="shared" si="19"/>
        <v>0</v>
      </c>
      <c r="F109" s="19">
        <f t="shared" si="21"/>
        <v>0</v>
      </c>
      <c r="G109" s="8">
        <f t="shared" si="18"/>
        <v>0</v>
      </c>
      <c r="H109" s="8">
        <f t="shared" si="20"/>
        <v>0</v>
      </c>
      <c r="I109" s="8">
        <f t="shared" si="22"/>
        <v>0</v>
      </c>
      <c r="J109" s="46">
        <f t="shared" si="23"/>
        <v>2166.666666666685</v>
      </c>
      <c r="L109" s="80"/>
    </row>
    <row r="110" spans="2:12" ht="12.75">
      <c r="B110" s="94"/>
      <c r="C110" s="59" t="s">
        <v>149</v>
      </c>
      <c r="D110" s="66"/>
      <c r="E110" s="18">
        <f t="shared" si="19"/>
        <v>0</v>
      </c>
      <c r="F110" s="19">
        <f t="shared" si="21"/>
        <v>0</v>
      </c>
      <c r="G110" s="8">
        <f t="shared" si="18"/>
        <v>0</v>
      </c>
      <c r="H110" s="8">
        <f t="shared" si="20"/>
        <v>0</v>
      </c>
      <c r="I110" s="8">
        <f t="shared" si="22"/>
        <v>0</v>
      </c>
      <c r="J110" s="46">
        <f t="shared" si="23"/>
        <v>2000.0000000000184</v>
      </c>
      <c r="L110" s="80"/>
    </row>
    <row r="111" spans="2:12" ht="12.75">
      <c r="B111" s="94"/>
      <c r="C111" s="59" t="s">
        <v>150</v>
      </c>
      <c r="D111" s="66"/>
      <c r="E111" s="18">
        <f t="shared" si="19"/>
        <v>0</v>
      </c>
      <c r="F111" s="19">
        <f t="shared" si="21"/>
        <v>0</v>
      </c>
      <c r="G111" s="8">
        <f t="shared" si="18"/>
        <v>0</v>
      </c>
      <c r="H111" s="8">
        <f t="shared" si="20"/>
        <v>0</v>
      </c>
      <c r="I111" s="8">
        <f t="shared" si="22"/>
        <v>0</v>
      </c>
      <c r="J111" s="46">
        <f t="shared" si="23"/>
        <v>1833.3333333333517</v>
      </c>
      <c r="L111" s="80"/>
    </row>
    <row r="112" spans="2:12" ht="12.75">
      <c r="B112" s="94"/>
      <c r="C112" s="59" t="s">
        <v>151</v>
      </c>
      <c r="D112" s="66"/>
      <c r="E112" s="18">
        <f t="shared" si="19"/>
        <v>0</v>
      </c>
      <c r="F112" s="19">
        <f t="shared" si="21"/>
        <v>0</v>
      </c>
      <c r="G112" s="8">
        <f t="shared" si="18"/>
        <v>0</v>
      </c>
      <c r="H112" s="8">
        <f t="shared" si="20"/>
        <v>0</v>
      </c>
      <c r="I112" s="8">
        <f t="shared" si="22"/>
        <v>0</v>
      </c>
      <c r="J112" s="46">
        <f t="shared" si="23"/>
        <v>1666.666666666685</v>
      </c>
      <c r="L112" s="80"/>
    </row>
    <row r="113" spans="2:12" ht="12.75">
      <c r="B113" s="94"/>
      <c r="C113" s="59" t="s">
        <v>152</v>
      </c>
      <c r="D113" s="66"/>
      <c r="E113" s="18">
        <f t="shared" si="19"/>
        <v>0</v>
      </c>
      <c r="F113" s="19">
        <f t="shared" si="21"/>
        <v>0</v>
      </c>
      <c r="G113" s="8">
        <f t="shared" si="18"/>
        <v>0</v>
      </c>
      <c r="H113" s="8">
        <f t="shared" si="20"/>
        <v>0</v>
      </c>
      <c r="I113" s="8">
        <f t="shared" si="22"/>
        <v>0</v>
      </c>
      <c r="J113" s="46">
        <f t="shared" si="23"/>
        <v>1500.0000000000182</v>
      </c>
      <c r="L113" s="80"/>
    </row>
    <row r="114" spans="2:12" ht="12.75">
      <c r="B114" s="94"/>
      <c r="C114" s="59" t="s">
        <v>153</v>
      </c>
      <c r="D114" s="66"/>
      <c r="E114" s="18">
        <f t="shared" si="19"/>
        <v>0</v>
      </c>
      <c r="F114" s="19">
        <f t="shared" si="21"/>
        <v>0</v>
      </c>
      <c r="G114" s="8">
        <f t="shared" si="18"/>
        <v>0</v>
      </c>
      <c r="H114" s="8">
        <f t="shared" si="20"/>
        <v>0</v>
      </c>
      <c r="I114" s="8">
        <f t="shared" si="22"/>
        <v>0</v>
      </c>
      <c r="J114" s="46">
        <f t="shared" si="23"/>
        <v>1333.3333333333514</v>
      </c>
      <c r="L114" s="80"/>
    </row>
    <row r="115" spans="2:12" ht="12.75">
      <c r="B115" s="94"/>
      <c r="C115" s="59" t="s">
        <v>154</v>
      </c>
      <c r="D115" s="66"/>
      <c r="E115" s="18">
        <f t="shared" si="19"/>
        <v>0</v>
      </c>
      <c r="F115" s="19">
        <f t="shared" si="21"/>
        <v>0</v>
      </c>
      <c r="G115" s="8">
        <f t="shared" si="18"/>
        <v>0</v>
      </c>
      <c r="H115" s="8">
        <f t="shared" si="20"/>
        <v>0</v>
      </c>
      <c r="I115" s="8">
        <f t="shared" si="22"/>
        <v>0</v>
      </c>
      <c r="J115" s="46">
        <f t="shared" si="23"/>
        <v>1166.6666666666847</v>
      </c>
      <c r="L115" s="80"/>
    </row>
    <row r="116" spans="2:12" ht="12.75">
      <c r="B116" s="94"/>
      <c r="C116" s="59" t="s">
        <v>155</v>
      </c>
      <c r="D116" s="66"/>
      <c r="E116" s="18">
        <f t="shared" si="19"/>
        <v>0</v>
      </c>
      <c r="F116" s="19">
        <f t="shared" si="21"/>
        <v>0</v>
      </c>
      <c r="G116" s="8">
        <f t="shared" si="18"/>
        <v>0</v>
      </c>
      <c r="H116" s="8">
        <f t="shared" si="20"/>
        <v>0</v>
      </c>
      <c r="I116" s="8">
        <f t="shared" si="22"/>
        <v>0</v>
      </c>
      <c r="J116" s="46">
        <f t="shared" si="23"/>
        <v>1000.0000000000181</v>
      </c>
      <c r="L116" s="80"/>
    </row>
    <row r="117" spans="2:12" ht="12.75">
      <c r="B117" s="94"/>
      <c r="C117" s="59" t="s">
        <v>156</v>
      </c>
      <c r="D117" s="66"/>
      <c r="E117" s="18">
        <f t="shared" si="19"/>
        <v>0</v>
      </c>
      <c r="F117" s="19">
        <f t="shared" si="21"/>
        <v>0</v>
      </c>
      <c r="G117" s="8">
        <f t="shared" si="18"/>
        <v>0</v>
      </c>
      <c r="H117" s="8">
        <f t="shared" si="20"/>
        <v>0</v>
      </c>
      <c r="I117" s="8">
        <f t="shared" si="22"/>
        <v>0</v>
      </c>
      <c r="J117" s="46">
        <f t="shared" si="23"/>
        <v>833.3333333333514</v>
      </c>
      <c r="L117" s="80"/>
    </row>
    <row r="118" spans="2:12" ht="12.75">
      <c r="B118" s="94"/>
      <c r="C118" s="59" t="s">
        <v>157</v>
      </c>
      <c r="D118" s="66"/>
      <c r="E118" s="18">
        <f t="shared" si="19"/>
        <v>0</v>
      </c>
      <c r="F118" s="19">
        <f t="shared" si="21"/>
        <v>0</v>
      </c>
      <c r="G118" s="8">
        <f t="shared" si="18"/>
        <v>0</v>
      </c>
      <c r="H118" s="8">
        <f t="shared" si="20"/>
        <v>0</v>
      </c>
      <c r="I118" s="8">
        <f t="shared" si="22"/>
        <v>0</v>
      </c>
      <c r="J118" s="46">
        <f t="shared" si="23"/>
        <v>666.6666666666848</v>
      </c>
      <c r="L118" s="80"/>
    </row>
    <row r="119" spans="2:12" ht="12.75">
      <c r="B119" s="94"/>
      <c r="C119" s="59" t="s">
        <v>158</v>
      </c>
      <c r="D119" s="66"/>
      <c r="E119" s="18">
        <f t="shared" si="19"/>
        <v>0</v>
      </c>
      <c r="F119" s="19">
        <f t="shared" si="21"/>
        <v>0</v>
      </c>
      <c r="G119" s="8">
        <f t="shared" si="18"/>
        <v>0</v>
      </c>
      <c r="H119" s="8">
        <f t="shared" si="20"/>
        <v>0</v>
      </c>
      <c r="I119" s="8">
        <f t="shared" si="22"/>
        <v>0</v>
      </c>
      <c r="J119" s="46">
        <f t="shared" si="23"/>
        <v>500.0000000000182</v>
      </c>
      <c r="L119" s="80"/>
    </row>
    <row r="120" spans="2:12" ht="12.75">
      <c r="B120" s="94"/>
      <c r="C120" s="59" t="s">
        <v>159</v>
      </c>
      <c r="D120" s="66"/>
      <c r="E120" s="18">
        <f t="shared" si="19"/>
        <v>0</v>
      </c>
      <c r="F120" s="19">
        <f t="shared" si="21"/>
        <v>0</v>
      </c>
      <c r="G120" s="8">
        <f t="shared" si="18"/>
        <v>0</v>
      </c>
      <c r="H120" s="8">
        <f t="shared" si="20"/>
        <v>0</v>
      </c>
      <c r="I120" s="8">
        <f t="shared" si="22"/>
        <v>0</v>
      </c>
      <c r="J120" s="46">
        <f t="shared" si="23"/>
        <v>333.33333333335156</v>
      </c>
      <c r="L120" s="80"/>
    </row>
    <row r="121" spans="2:12" ht="12.75">
      <c r="B121" s="94"/>
      <c r="C121" s="59" t="s">
        <v>160</v>
      </c>
      <c r="D121" s="66"/>
      <c r="E121" s="18">
        <f t="shared" si="19"/>
        <v>0</v>
      </c>
      <c r="F121" s="19">
        <f t="shared" si="21"/>
        <v>0</v>
      </c>
      <c r="G121" s="8">
        <f>E101</f>
        <v>0</v>
      </c>
      <c r="H121" s="8">
        <f t="shared" si="20"/>
        <v>0</v>
      </c>
      <c r="I121" s="8">
        <f t="shared" si="22"/>
        <v>0</v>
      </c>
      <c r="J121" s="46">
        <f t="shared" si="23"/>
        <v>166.6666666666849</v>
      </c>
      <c r="L121" s="80"/>
    </row>
    <row r="122" spans="2:12" ht="12.75">
      <c r="B122" s="94"/>
      <c r="C122" s="59" t="s">
        <v>161</v>
      </c>
      <c r="D122" s="66"/>
      <c r="E122" s="18">
        <f t="shared" si="19"/>
        <v>0</v>
      </c>
      <c r="F122" s="19">
        <f t="shared" si="21"/>
        <v>0</v>
      </c>
      <c r="G122" s="8">
        <f>E102</f>
        <v>0</v>
      </c>
      <c r="H122" s="8">
        <f t="shared" si="20"/>
        <v>0</v>
      </c>
      <c r="I122" s="8">
        <f t="shared" si="22"/>
        <v>0</v>
      </c>
      <c r="J122" s="46">
        <f t="shared" si="23"/>
        <v>1.8246737454319373E-11</v>
      </c>
      <c r="L122" s="80"/>
    </row>
    <row r="123" spans="2:12" ht="12.75">
      <c r="B123" s="94"/>
      <c r="C123" s="59" t="s">
        <v>162</v>
      </c>
      <c r="D123" s="66"/>
      <c r="E123" s="18">
        <f t="shared" si="19"/>
        <v>0</v>
      </c>
      <c r="F123" s="19">
        <f t="shared" si="21"/>
        <v>0</v>
      </c>
      <c r="G123" s="8">
        <f>E103</f>
        <v>0</v>
      </c>
      <c r="H123" s="8">
        <f t="shared" si="20"/>
        <v>0</v>
      </c>
      <c r="I123" s="8">
        <f t="shared" si="22"/>
        <v>0</v>
      </c>
      <c r="J123" s="46">
        <f>(J122+G123)-G85</f>
        <v>1.8246737454319373E-11</v>
      </c>
      <c r="L123" s="80"/>
    </row>
    <row r="124" spans="2:12" ht="13.5" thickBot="1">
      <c r="B124" s="95"/>
      <c r="C124" s="60" t="s">
        <v>163</v>
      </c>
      <c r="D124" s="67"/>
      <c r="E124" s="20">
        <f t="shared" si="19"/>
        <v>0</v>
      </c>
      <c r="F124" s="24">
        <f t="shared" si="21"/>
        <v>0</v>
      </c>
      <c r="G124" s="9">
        <f>E104</f>
        <v>0</v>
      </c>
      <c r="H124" s="9">
        <f t="shared" si="20"/>
        <v>0</v>
      </c>
      <c r="I124" s="9">
        <f t="shared" si="22"/>
        <v>0</v>
      </c>
      <c r="J124" s="47">
        <f>(J123+G124)-G86</f>
        <v>1.8246737454319373E-11</v>
      </c>
      <c r="L124" s="81"/>
    </row>
    <row r="125" ht="18" customHeight="1"/>
    <row r="126" spans="2:3" ht="12.75">
      <c r="B126" s="23" t="s">
        <v>68</v>
      </c>
      <c r="C126" t="s">
        <v>70</v>
      </c>
    </row>
    <row r="127" spans="2:3" ht="12.75">
      <c r="B127" s="23" t="s">
        <v>67</v>
      </c>
      <c r="C127" t="s">
        <v>69</v>
      </c>
    </row>
  </sheetData>
  <sheetProtection sheet="1" objects="1" scenarios="1"/>
  <mergeCells count="4">
    <mergeCell ref="B5:B32"/>
    <mergeCell ref="B33:B62"/>
    <mergeCell ref="B64:B93"/>
    <mergeCell ref="B94:B124"/>
  </mergeCells>
  <printOptions/>
  <pageMargins left="0" right="0" top="0.1968503937007874" bottom="0" header="0.5118110236220472" footer="0.5118110236220472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127"/>
  <sheetViews>
    <sheetView workbookViewId="0" topLeftCell="A1">
      <pane ySplit="2310" topLeftCell="BM5" activePane="bottomLeft" state="split"/>
      <selection pane="topLeft" activeCell="B1" sqref="B1"/>
      <selection pane="bottomLeft" activeCell="D5" sqref="D5"/>
    </sheetView>
  </sheetViews>
  <sheetFormatPr defaultColWidth="9.00390625" defaultRowHeight="12.75"/>
  <cols>
    <col min="1" max="1" width="2.875" style="0" customWidth="1"/>
    <col min="2" max="2" width="6.75390625" style="4" customWidth="1"/>
    <col min="3" max="3" width="7.75390625" style="0" customWidth="1"/>
    <col min="4" max="4" width="9.875" style="0" customWidth="1"/>
    <col min="5" max="5" width="9.625" style="0" customWidth="1"/>
    <col min="6" max="6" width="11.25390625" style="0" customWidth="1"/>
    <col min="7" max="7" width="8.875" style="0" customWidth="1"/>
    <col min="9" max="9" width="11.25390625" style="0" customWidth="1"/>
    <col min="10" max="10" width="10.125" style="6" customWidth="1"/>
    <col min="11" max="11" width="5.125" style="0" customWidth="1"/>
    <col min="12" max="12" width="15.75390625" style="0" customWidth="1"/>
  </cols>
  <sheetData>
    <row r="1" spans="2:12" ht="27.75" customHeight="1">
      <c r="B1" s="68" t="s">
        <v>171</v>
      </c>
      <c r="D1" s="2"/>
      <c r="E1" s="64" t="s">
        <v>165</v>
      </c>
      <c r="G1" s="1"/>
      <c r="H1" s="1"/>
      <c r="J1"/>
      <c r="L1" s="6"/>
    </row>
    <row r="2" spans="2:12" ht="21.75" customHeight="1">
      <c r="B2" s="63" t="s">
        <v>164</v>
      </c>
      <c r="E2" s="5"/>
      <c r="F2" s="2"/>
      <c r="G2" s="1"/>
      <c r="H2" s="1"/>
      <c r="I2" s="1"/>
      <c r="J2"/>
      <c r="L2" s="6"/>
    </row>
    <row r="3" spans="3:12" ht="13.5" customHeight="1" thickBot="1">
      <c r="C3" s="15"/>
      <c r="E3" s="4"/>
      <c r="I3" s="1"/>
      <c r="J3"/>
      <c r="L3" s="6"/>
    </row>
    <row r="4" spans="2:13" ht="40.5" customHeight="1" thickBot="1">
      <c r="B4" s="61" t="s">
        <v>48</v>
      </c>
      <c r="C4" s="50" t="s">
        <v>12</v>
      </c>
      <c r="D4" s="49" t="s">
        <v>20</v>
      </c>
      <c r="E4" s="21" t="s">
        <v>57</v>
      </c>
      <c r="F4" s="21" t="s">
        <v>19</v>
      </c>
      <c r="G4" s="21" t="s">
        <v>58</v>
      </c>
      <c r="H4" s="21" t="s">
        <v>18</v>
      </c>
      <c r="I4" s="21" t="s">
        <v>56</v>
      </c>
      <c r="J4" s="22" t="s">
        <v>66</v>
      </c>
      <c r="L4" s="62" t="s">
        <v>60</v>
      </c>
      <c r="M4" s="25"/>
    </row>
    <row r="5" spans="2:12" ht="12.75" customHeight="1">
      <c r="B5" s="85" t="s">
        <v>49</v>
      </c>
      <c r="C5" s="51" t="s">
        <v>21</v>
      </c>
      <c r="D5" s="65"/>
      <c r="E5" s="18">
        <f aca="true" t="shared" si="0" ref="E5:E36">IF(D5&gt;0,23.482*D5^1.4148,0)</f>
        <v>0</v>
      </c>
      <c r="F5" s="18">
        <f>E5</f>
        <v>0</v>
      </c>
      <c r="G5" s="7">
        <v>0</v>
      </c>
      <c r="H5" s="7">
        <f aca="true" t="shared" si="1" ref="H5:H36">F5-G5</f>
        <v>0</v>
      </c>
      <c r="I5" s="7">
        <f>G5</f>
        <v>0</v>
      </c>
      <c r="J5" s="69">
        <v>15000</v>
      </c>
      <c r="L5" s="70"/>
    </row>
    <row r="6" spans="2:12" ht="12.75">
      <c r="B6" s="86"/>
      <c r="C6" s="52" t="s">
        <v>22</v>
      </c>
      <c r="D6" s="66"/>
      <c r="E6" s="18">
        <f t="shared" si="0"/>
        <v>0</v>
      </c>
      <c r="F6" s="19">
        <f aca="true" t="shared" si="2" ref="F6:F37">F5+E6</f>
        <v>0</v>
      </c>
      <c r="G6" s="8">
        <v>0</v>
      </c>
      <c r="H6" s="8">
        <f t="shared" si="1"/>
        <v>0</v>
      </c>
      <c r="I6" s="8">
        <f aca="true" t="shared" si="3" ref="I6:I37">I5+G6</f>
        <v>0</v>
      </c>
      <c r="J6" s="46">
        <f aca="true" t="shared" si="4" ref="J6:J32">J5+G6</f>
        <v>15000</v>
      </c>
      <c r="L6" s="71"/>
    </row>
    <row r="7" spans="2:12" ht="12.75" customHeight="1">
      <c r="B7" s="86"/>
      <c r="C7" s="52" t="s">
        <v>23</v>
      </c>
      <c r="D7" s="66"/>
      <c r="E7" s="18">
        <f t="shared" si="0"/>
        <v>0</v>
      </c>
      <c r="F7" s="19">
        <f t="shared" si="2"/>
        <v>0</v>
      </c>
      <c r="G7" s="8">
        <v>0</v>
      </c>
      <c r="H7" s="8">
        <f t="shared" si="1"/>
        <v>0</v>
      </c>
      <c r="I7" s="8">
        <f t="shared" si="3"/>
        <v>0</v>
      </c>
      <c r="J7" s="46">
        <f t="shared" si="4"/>
        <v>15000</v>
      </c>
      <c r="L7" s="71"/>
    </row>
    <row r="8" spans="2:12" ht="12.75">
      <c r="B8" s="86"/>
      <c r="C8" s="52" t="s">
        <v>24</v>
      </c>
      <c r="D8" s="66"/>
      <c r="E8" s="18">
        <f t="shared" si="0"/>
        <v>0</v>
      </c>
      <c r="F8" s="19">
        <f t="shared" si="2"/>
        <v>0</v>
      </c>
      <c r="G8" s="8">
        <v>0</v>
      </c>
      <c r="H8" s="8">
        <f t="shared" si="1"/>
        <v>0</v>
      </c>
      <c r="I8" s="8">
        <f t="shared" si="3"/>
        <v>0</v>
      </c>
      <c r="J8" s="46">
        <f t="shared" si="4"/>
        <v>15000</v>
      </c>
      <c r="L8" s="71"/>
    </row>
    <row r="9" spans="2:12" ht="12.75">
      <c r="B9" s="86"/>
      <c r="C9" s="52" t="s">
        <v>25</v>
      </c>
      <c r="D9" s="66"/>
      <c r="E9" s="18">
        <f t="shared" si="0"/>
        <v>0</v>
      </c>
      <c r="F9" s="19">
        <f t="shared" si="2"/>
        <v>0</v>
      </c>
      <c r="G9" s="8">
        <v>0</v>
      </c>
      <c r="H9" s="8">
        <f t="shared" si="1"/>
        <v>0</v>
      </c>
      <c r="I9" s="8">
        <f t="shared" si="3"/>
        <v>0</v>
      </c>
      <c r="J9" s="46">
        <f t="shared" si="4"/>
        <v>15000</v>
      </c>
      <c r="L9" s="71"/>
    </row>
    <row r="10" spans="2:12" ht="12.75">
      <c r="B10" s="86"/>
      <c r="C10" s="52" t="s">
        <v>26</v>
      </c>
      <c r="D10" s="66"/>
      <c r="E10" s="18">
        <f t="shared" si="0"/>
        <v>0</v>
      </c>
      <c r="F10" s="19">
        <f t="shared" si="2"/>
        <v>0</v>
      </c>
      <c r="G10" s="8">
        <v>0</v>
      </c>
      <c r="H10" s="8">
        <f t="shared" si="1"/>
        <v>0</v>
      </c>
      <c r="I10" s="8">
        <f t="shared" si="3"/>
        <v>0</v>
      </c>
      <c r="J10" s="46">
        <f t="shared" si="4"/>
        <v>15000</v>
      </c>
      <c r="L10" s="71"/>
    </row>
    <row r="11" spans="2:12" ht="12.75">
      <c r="B11" s="86"/>
      <c r="C11" s="52" t="s">
        <v>27</v>
      </c>
      <c r="D11" s="66"/>
      <c r="E11" s="18">
        <f t="shared" si="0"/>
        <v>0</v>
      </c>
      <c r="F11" s="19">
        <f t="shared" si="2"/>
        <v>0</v>
      </c>
      <c r="G11" s="8">
        <v>0</v>
      </c>
      <c r="H11" s="8">
        <f t="shared" si="1"/>
        <v>0</v>
      </c>
      <c r="I11" s="8">
        <f t="shared" si="3"/>
        <v>0</v>
      </c>
      <c r="J11" s="46">
        <f t="shared" si="4"/>
        <v>15000</v>
      </c>
      <c r="L11" s="71"/>
    </row>
    <row r="12" spans="2:12" ht="12.75">
      <c r="B12" s="86"/>
      <c r="C12" s="52" t="s">
        <v>28</v>
      </c>
      <c r="D12" s="66"/>
      <c r="E12" s="18">
        <f t="shared" si="0"/>
        <v>0</v>
      </c>
      <c r="F12" s="19">
        <f t="shared" si="2"/>
        <v>0</v>
      </c>
      <c r="G12" s="8">
        <v>0</v>
      </c>
      <c r="H12" s="8">
        <f t="shared" si="1"/>
        <v>0</v>
      </c>
      <c r="I12" s="8">
        <f t="shared" si="3"/>
        <v>0</v>
      </c>
      <c r="J12" s="46">
        <f t="shared" si="4"/>
        <v>15000</v>
      </c>
      <c r="L12" s="71"/>
    </row>
    <row r="13" spans="2:12" ht="12.75">
      <c r="B13" s="86"/>
      <c r="C13" s="52" t="s">
        <v>29</v>
      </c>
      <c r="D13" s="66"/>
      <c r="E13" s="18">
        <f t="shared" si="0"/>
        <v>0</v>
      </c>
      <c r="F13" s="19">
        <f t="shared" si="2"/>
        <v>0</v>
      </c>
      <c r="G13" s="8">
        <v>0</v>
      </c>
      <c r="H13" s="8">
        <f t="shared" si="1"/>
        <v>0</v>
      </c>
      <c r="I13" s="8">
        <f t="shared" si="3"/>
        <v>0</v>
      </c>
      <c r="J13" s="46">
        <f t="shared" si="4"/>
        <v>15000</v>
      </c>
      <c r="L13" s="71"/>
    </row>
    <row r="14" spans="2:12" ht="12.75">
      <c r="B14" s="86"/>
      <c r="C14" s="52" t="s">
        <v>30</v>
      </c>
      <c r="D14" s="66"/>
      <c r="E14" s="18">
        <f t="shared" si="0"/>
        <v>0</v>
      </c>
      <c r="F14" s="19">
        <f t="shared" si="2"/>
        <v>0</v>
      </c>
      <c r="G14" s="8">
        <v>0</v>
      </c>
      <c r="H14" s="8">
        <f t="shared" si="1"/>
        <v>0</v>
      </c>
      <c r="I14" s="8">
        <f t="shared" si="3"/>
        <v>0</v>
      </c>
      <c r="J14" s="46">
        <f t="shared" si="4"/>
        <v>15000</v>
      </c>
      <c r="L14" s="71"/>
    </row>
    <row r="15" spans="2:12" ht="12.75">
      <c r="B15" s="86"/>
      <c r="C15" s="52" t="s">
        <v>31</v>
      </c>
      <c r="D15" s="66"/>
      <c r="E15" s="18">
        <f t="shared" si="0"/>
        <v>0</v>
      </c>
      <c r="F15" s="19">
        <f t="shared" si="2"/>
        <v>0</v>
      </c>
      <c r="G15" s="8">
        <v>0</v>
      </c>
      <c r="H15" s="8">
        <f t="shared" si="1"/>
        <v>0</v>
      </c>
      <c r="I15" s="8">
        <f t="shared" si="3"/>
        <v>0</v>
      </c>
      <c r="J15" s="46">
        <f t="shared" si="4"/>
        <v>15000</v>
      </c>
      <c r="L15" s="71"/>
    </row>
    <row r="16" spans="2:12" ht="12.75">
      <c r="B16" s="86"/>
      <c r="C16" s="52" t="s">
        <v>32</v>
      </c>
      <c r="D16" s="66"/>
      <c r="E16" s="18">
        <f t="shared" si="0"/>
        <v>0</v>
      </c>
      <c r="F16" s="19">
        <f t="shared" si="2"/>
        <v>0</v>
      </c>
      <c r="G16" s="8">
        <v>0</v>
      </c>
      <c r="H16" s="8">
        <f t="shared" si="1"/>
        <v>0</v>
      </c>
      <c r="I16" s="8">
        <f t="shared" si="3"/>
        <v>0</v>
      </c>
      <c r="J16" s="46">
        <f t="shared" si="4"/>
        <v>15000</v>
      </c>
      <c r="L16" s="71"/>
    </row>
    <row r="17" spans="2:12" ht="12.75">
      <c r="B17" s="86"/>
      <c r="C17" s="52" t="s">
        <v>33</v>
      </c>
      <c r="D17" s="66"/>
      <c r="E17" s="18">
        <f t="shared" si="0"/>
        <v>0</v>
      </c>
      <c r="F17" s="19">
        <f t="shared" si="2"/>
        <v>0</v>
      </c>
      <c r="G17" s="8">
        <v>0</v>
      </c>
      <c r="H17" s="8">
        <f t="shared" si="1"/>
        <v>0</v>
      </c>
      <c r="I17" s="8">
        <f t="shared" si="3"/>
        <v>0</v>
      </c>
      <c r="J17" s="46">
        <f t="shared" si="4"/>
        <v>15000</v>
      </c>
      <c r="L17" s="71"/>
    </row>
    <row r="18" spans="2:12" ht="12.75">
      <c r="B18" s="86"/>
      <c r="C18" s="52" t="s">
        <v>34</v>
      </c>
      <c r="D18" s="66"/>
      <c r="E18" s="18">
        <f t="shared" si="0"/>
        <v>0</v>
      </c>
      <c r="F18" s="19">
        <f t="shared" si="2"/>
        <v>0</v>
      </c>
      <c r="G18" s="8">
        <v>0</v>
      </c>
      <c r="H18" s="8">
        <f t="shared" si="1"/>
        <v>0</v>
      </c>
      <c r="I18" s="8">
        <f t="shared" si="3"/>
        <v>0</v>
      </c>
      <c r="J18" s="46">
        <f t="shared" si="4"/>
        <v>15000</v>
      </c>
      <c r="L18" s="71"/>
    </row>
    <row r="19" spans="2:12" ht="12.75">
      <c r="B19" s="86"/>
      <c r="C19" s="52" t="s">
        <v>35</v>
      </c>
      <c r="D19" s="66"/>
      <c r="E19" s="18">
        <f t="shared" si="0"/>
        <v>0</v>
      </c>
      <c r="F19" s="19">
        <f t="shared" si="2"/>
        <v>0</v>
      </c>
      <c r="G19" s="8">
        <v>0</v>
      </c>
      <c r="H19" s="8">
        <f t="shared" si="1"/>
        <v>0</v>
      </c>
      <c r="I19" s="8">
        <f t="shared" si="3"/>
        <v>0</v>
      </c>
      <c r="J19" s="46">
        <f t="shared" si="4"/>
        <v>15000</v>
      </c>
      <c r="L19" s="71"/>
    </row>
    <row r="20" spans="2:12" ht="12.75">
      <c r="B20" s="86"/>
      <c r="C20" s="52" t="s">
        <v>36</v>
      </c>
      <c r="D20" s="66"/>
      <c r="E20" s="18">
        <f t="shared" si="0"/>
        <v>0</v>
      </c>
      <c r="F20" s="19">
        <f t="shared" si="2"/>
        <v>0</v>
      </c>
      <c r="G20" s="8">
        <v>0</v>
      </c>
      <c r="H20" s="8">
        <f t="shared" si="1"/>
        <v>0</v>
      </c>
      <c r="I20" s="8">
        <f t="shared" si="3"/>
        <v>0</v>
      </c>
      <c r="J20" s="46">
        <f t="shared" si="4"/>
        <v>15000</v>
      </c>
      <c r="L20" s="71"/>
    </row>
    <row r="21" spans="2:12" ht="12.75">
      <c r="B21" s="86"/>
      <c r="C21" s="52" t="s">
        <v>13</v>
      </c>
      <c r="D21" s="66"/>
      <c r="E21" s="18">
        <f t="shared" si="0"/>
        <v>0</v>
      </c>
      <c r="F21" s="19">
        <f t="shared" si="2"/>
        <v>0</v>
      </c>
      <c r="G21" s="8">
        <v>0</v>
      </c>
      <c r="H21" s="8">
        <f t="shared" si="1"/>
        <v>0</v>
      </c>
      <c r="I21" s="8">
        <f t="shared" si="3"/>
        <v>0</v>
      </c>
      <c r="J21" s="46">
        <f t="shared" si="4"/>
        <v>15000</v>
      </c>
      <c r="L21" s="71"/>
    </row>
    <row r="22" spans="2:12" ht="12.75">
      <c r="B22" s="86"/>
      <c r="C22" s="52" t="s">
        <v>37</v>
      </c>
      <c r="D22" s="66"/>
      <c r="E22" s="18">
        <f t="shared" si="0"/>
        <v>0</v>
      </c>
      <c r="F22" s="19">
        <f t="shared" si="2"/>
        <v>0</v>
      </c>
      <c r="G22" s="8">
        <v>0</v>
      </c>
      <c r="H22" s="8">
        <f t="shared" si="1"/>
        <v>0</v>
      </c>
      <c r="I22" s="8">
        <f t="shared" si="3"/>
        <v>0</v>
      </c>
      <c r="J22" s="46">
        <f t="shared" si="4"/>
        <v>15000</v>
      </c>
      <c r="L22" s="71"/>
    </row>
    <row r="23" spans="2:12" ht="12.75">
      <c r="B23" s="86"/>
      <c r="C23" s="52" t="s">
        <v>38</v>
      </c>
      <c r="D23" s="66"/>
      <c r="E23" s="18">
        <f t="shared" si="0"/>
        <v>0</v>
      </c>
      <c r="F23" s="19">
        <f t="shared" si="2"/>
        <v>0</v>
      </c>
      <c r="G23" s="8">
        <v>0</v>
      </c>
      <c r="H23" s="8">
        <f t="shared" si="1"/>
        <v>0</v>
      </c>
      <c r="I23" s="8">
        <f t="shared" si="3"/>
        <v>0</v>
      </c>
      <c r="J23" s="46">
        <f t="shared" si="4"/>
        <v>15000</v>
      </c>
      <c r="L23" s="71"/>
    </row>
    <row r="24" spans="2:12" ht="12.75">
      <c r="B24" s="86"/>
      <c r="C24" s="52" t="s">
        <v>39</v>
      </c>
      <c r="D24" s="66"/>
      <c r="E24" s="18">
        <f t="shared" si="0"/>
        <v>0</v>
      </c>
      <c r="F24" s="19">
        <f t="shared" si="2"/>
        <v>0</v>
      </c>
      <c r="G24" s="8">
        <v>0</v>
      </c>
      <c r="H24" s="8">
        <f t="shared" si="1"/>
        <v>0</v>
      </c>
      <c r="I24" s="8">
        <f t="shared" si="3"/>
        <v>0</v>
      </c>
      <c r="J24" s="46">
        <f t="shared" si="4"/>
        <v>15000</v>
      </c>
      <c r="L24" s="71"/>
    </row>
    <row r="25" spans="2:12" ht="12.75">
      <c r="B25" s="86"/>
      <c r="C25" s="52" t="s">
        <v>40</v>
      </c>
      <c r="D25" s="66"/>
      <c r="E25" s="18">
        <f t="shared" si="0"/>
        <v>0</v>
      </c>
      <c r="F25" s="19">
        <f t="shared" si="2"/>
        <v>0</v>
      </c>
      <c r="G25" s="8">
        <f aca="true" t="shared" si="5" ref="G25:G56">E5</f>
        <v>0</v>
      </c>
      <c r="H25" s="8">
        <f t="shared" si="1"/>
        <v>0</v>
      </c>
      <c r="I25" s="8">
        <f t="shared" si="3"/>
        <v>0</v>
      </c>
      <c r="J25" s="46">
        <f t="shared" si="4"/>
        <v>15000</v>
      </c>
      <c r="L25" s="71"/>
    </row>
    <row r="26" spans="2:12" ht="12.75">
      <c r="B26" s="86"/>
      <c r="C26" s="52" t="s">
        <v>41</v>
      </c>
      <c r="D26" s="66"/>
      <c r="E26" s="18">
        <f t="shared" si="0"/>
        <v>0</v>
      </c>
      <c r="F26" s="19">
        <f t="shared" si="2"/>
        <v>0</v>
      </c>
      <c r="G26" s="8">
        <f t="shared" si="5"/>
        <v>0</v>
      </c>
      <c r="H26" s="8">
        <f t="shared" si="1"/>
        <v>0</v>
      </c>
      <c r="I26" s="8">
        <f t="shared" si="3"/>
        <v>0</v>
      </c>
      <c r="J26" s="46">
        <f t="shared" si="4"/>
        <v>15000</v>
      </c>
      <c r="L26" s="71"/>
    </row>
    <row r="27" spans="2:12" ht="12.75">
      <c r="B27" s="86"/>
      <c r="C27" s="52" t="s">
        <v>42</v>
      </c>
      <c r="D27" s="66"/>
      <c r="E27" s="18">
        <f t="shared" si="0"/>
        <v>0</v>
      </c>
      <c r="F27" s="19">
        <f t="shared" si="2"/>
        <v>0</v>
      </c>
      <c r="G27" s="8">
        <f t="shared" si="5"/>
        <v>0</v>
      </c>
      <c r="H27" s="8">
        <f t="shared" si="1"/>
        <v>0</v>
      </c>
      <c r="I27" s="8">
        <f t="shared" si="3"/>
        <v>0</v>
      </c>
      <c r="J27" s="46">
        <f t="shared" si="4"/>
        <v>15000</v>
      </c>
      <c r="L27" s="71"/>
    </row>
    <row r="28" spans="2:14" ht="12.75">
      <c r="B28" s="86"/>
      <c r="C28" s="52" t="s">
        <v>43</v>
      </c>
      <c r="D28" s="66"/>
      <c r="E28" s="18">
        <f t="shared" si="0"/>
        <v>0</v>
      </c>
      <c r="F28" s="19">
        <f t="shared" si="2"/>
        <v>0</v>
      </c>
      <c r="G28" s="8">
        <f t="shared" si="5"/>
        <v>0</v>
      </c>
      <c r="H28" s="8">
        <f t="shared" si="1"/>
        <v>0</v>
      </c>
      <c r="I28" s="8">
        <f t="shared" si="3"/>
        <v>0</v>
      </c>
      <c r="J28" s="46">
        <f t="shared" si="4"/>
        <v>15000</v>
      </c>
      <c r="L28" s="71"/>
      <c r="N28" s="1"/>
    </row>
    <row r="29" spans="2:14" ht="12.75">
      <c r="B29" s="86"/>
      <c r="C29" s="52" t="s">
        <v>44</v>
      </c>
      <c r="D29" s="66"/>
      <c r="E29" s="18">
        <f t="shared" si="0"/>
        <v>0</v>
      </c>
      <c r="F29" s="19">
        <f t="shared" si="2"/>
        <v>0</v>
      </c>
      <c r="G29" s="8">
        <f t="shared" si="5"/>
        <v>0</v>
      </c>
      <c r="H29" s="8">
        <f t="shared" si="1"/>
        <v>0</v>
      </c>
      <c r="I29" s="8">
        <f t="shared" si="3"/>
        <v>0</v>
      </c>
      <c r="J29" s="46">
        <f t="shared" si="4"/>
        <v>15000</v>
      </c>
      <c r="L29" s="71"/>
      <c r="N29" s="12"/>
    </row>
    <row r="30" spans="2:12" ht="12.75">
      <c r="B30" s="86"/>
      <c r="C30" s="52" t="s">
        <v>45</v>
      </c>
      <c r="D30" s="66"/>
      <c r="E30" s="18">
        <f t="shared" si="0"/>
        <v>0</v>
      </c>
      <c r="F30" s="19">
        <f t="shared" si="2"/>
        <v>0</v>
      </c>
      <c r="G30" s="8">
        <f t="shared" si="5"/>
        <v>0</v>
      </c>
      <c r="H30" s="8">
        <f t="shared" si="1"/>
        <v>0</v>
      </c>
      <c r="I30" s="8">
        <f t="shared" si="3"/>
        <v>0</v>
      </c>
      <c r="J30" s="46">
        <f t="shared" si="4"/>
        <v>15000</v>
      </c>
      <c r="L30" s="71"/>
    </row>
    <row r="31" spans="2:12" ht="12.75">
      <c r="B31" s="86"/>
      <c r="C31" s="52" t="s">
        <v>46</v>
      </c>
      <c r="D31" s="66"/>
      <c r="E31" s="18">
        <f t="shared" si="0"/>
        <v>0</v>
      </c>
      <c r="F31" s="19">
        <f t="shared" si="2"/>
        <v>0</v>
      </c>
      <c r="G31" s="8">
        <f t="shared" si="5"/>
        <v>0</v>
      </c>
      <c r="H31" s="8">
        <f t="shared" si="1"/>
        <v>0</v>
      </c>
      <c r="I31" s="8">
        <f t="shared" si="3"/>
        <v>0</v>
      </c>
      <c r="J31" s="46">
        <f t="shared" si="4"/>
        <v>15000</v>
      </c>
      <c r="L31" s="71"/>
    </row>
    <row r="32" spans="2:12" ht="13.5" thickBot="1">
      <c r="B32" s="87"/>
      <c r="C32" s="53" t="s">
        <v>47</v>
      </c>
      <c r="D32" s="67"/>
      <c r="E32" s="20">
        <f t="shared" si="0"/>
        <v>0</v>
      </c>
      <c r="F32" s="20">
        <f t="shared" si="2"/>
        <v>0</v>
      </c>
      <c r="G32" s="9">
        <f t="shared" si="5"/>
        <v>0</v>
      </c>
      <c r="H32" s="9">
        <f t="shared" si="1"/>
        <v>0</v>
      </c>
      <c r="I32" s="9">
        <f t="shared" si="3"/>
        <v>0</v>
      </c>
      <c r="J32" s="47">
        <f t="shared" si="4"/>
        <v>15000</v>
      </c>
      <c r="L32" s="72"/>
    </row>
    <row r="33" spans="2:12" ht="12.75">
      <c r="B33" s="88" t="s">
        <v>50</v>
      </c>
      <c r="C33" s="54" t="s">
        <v>72</v>
      </c>
      <c r="D33" s="65"/>
      <c r="E33" s="18">
        <f t="shared" si="0"/>
        <v>0</v>
      </c>
      <c r="F33" s="18">
        <f t="shared" si="2"/>
        <v>0</v>
      </c>
      <c r="G33" s="7">
        <f t="shared" si="5"/>
        <v>0</v>
      </c>
      <c r="H33" s="7">
        <f t="shared" si="1"/>
        <v>0</v>
      </c>
      <c r="I33" s="7">
        <f t="shared" si="3"/>
        <v>0</v>
      </c>
      <c r="J33" s="48">
        <f aca="true" t="shared" si="6" ref="J33:J41">(J32+G33)-($J$5/90)</f>
        <v>14833.333333333334</v>
      </c>
      <c r="K33" s="23" t="s">
        <v>59</v>
      </c>
      <c r="L33" s="73"/>
    </row>
    <row r="34" spans="2:12" ht="12.75">
      <c r="B34" s="89"/>
      <c r="C34" s="41" t="s">
        <v>73</v>
      </c>
      <c r="D34" s="66"/>
      <c r="E34" s="18">
        <f t="shared" si="0"/>
        <v>0</v>
      </c>
      <c r="F34" s="19">
        <f t="shared" si="2"/>
        <v>0</v>
      </c>
      <c r="G34" s="8">
        <f t="shared" si="5"/>
        <v>0</v>
      </c>
      <c r="H34" s="8">
        <f t="shared" si="1"/>
        <v>0</v>
      </c>
      <c r="I34" s="8">
        <f t="shared" si="3"/>
        <v>0</v>
      </c>
      <c r="J34" s="46">
        <f t="shared" si="6"/>
        <v>14666.666666666668</v>
      </c>
      <c r="L34" s="74"/>
    </row>
    <row r="35" spans="2:12" ht="12.75">
      <c r="B35" s="89"/>
      <c r="C35" s="41" t="s">
        <v>74</v>
      </c>
      <c r="D35" s="66"/>
      <c r="E35" s="18">
        <f t="shared" si="0"/>
        <v>0</v>
      </c>
      <c r="F35" s="19">
        <f t="shared" si="2"/>
        <v>0</v>
      </c>
      <c r="G35" s="8">
        <f t="shared" si="5"/>
        <v>0</v>
      </c>
      <c r="H35" s="8">
        <f t="shared" si="1"/>
        <v>0</v>
      </c>
      <c r="I35" s="8">
        <f t="shared" si="3"/>
        <v>0</v>
      </c>
      <c r="J35" s="46">
        <f t="shared" si="6"/>
        <v>14500.000000000002</v>
      </c>
      <c r="L35" s="74"/>
    </row>
    <row r="36" spans="2:12" ht="12.75">
      <c r="B36" s="89"/>
      <c r="C36" s="41" t="s">
        <v>75</v>
      </c>
      <c r="D36" s="66"/>
      <c r="E36" s="18">
        <f t="shared" si="0"/>
        <v>0</v>
      </c>
      <c r="F36" s="19">
        <f t="shared" si="2"/>
        <v>0</v>
      </c>
      <c r="G36" s="8">
        <f t="shared" si="5"/>
        <v>0</v>
      </c>
      <c r="H36" s="8">
        <f t="shared" si="1"/>
        <v>0</v>
      </c>
      <c r="I36" s="8">
        <f t="shared" si="3"/>
        <v>0</v>
      </c>
      <c r="J36" s="46">
        <f t="shared" si="6"/>
        <v>14333.333333333336</v>
      </c>
      <c r="L36" s="74"/>
    </row>
    <row r="37" spans="2:12" ht="12.75">
      <c r="B37" s="89"/>
      <c r="C37" s="41" t="s">
        <v>76</v>
      </c>
      <c r="D37" s="66"/>
      <c r="E37" s="18">
        <f aca="true" t="shared" si="7" ref="E37:E68">IF(D37&gt;0,23.482*D37^1.4148,0)</f>
        <v>0</v>
      </c>
      <c r="F37" s="19">
        <f t="shared" si="2"/>
        <v>0</v>
      </c>
      <c r="G37" s="8">
        <f t="shared" si="5"/>
        <v>0</v>
      </c>
      <c r="H37" s="8">
        <f aca="true" t="shared" si="8" ref="H37:H68">F37-G37</f>
        <v>0</v>
      </c>
      <c r="I37" s="8">
        <f t="shared" si="3"/>
        <v>0</v>
      </c>
      <c r="J37" s="46">
        <f t="shared" si="6"/>
        <v>14166.66666666667</v>
      </c>
      <c r="L37" s="74"/>
    </row>
    <row r="38" spans="2:12" ht="12.75">
      <c r="B38" s="89"/>
      <c r="C38" s="41" t="s">
        <v>77</v>
      </c>
      <c r="D38" s="66"/>
      <c r="E38" s="18">
        <f t="shared" si="7"/>
        <v>0</v>
      </c>
      <c r="F38" s="19">
        <f aca="true" t="shared" si="9" ref="F38:F69">F37+E38</f>
        <v>0</v>
      </c>
      <c r="G38" s="8">
        <f t="shared" si="5"/>
        <v>0</v>
      </c>
      <c r="H38" s="8">
        <f t="shared" si="8"/>
        <v>0</v>
      </c>
      <c r="I38" s="8">
        <f aca="true" t="shared" si="10" ref="I38:I69">I37+G38</f>
        <v>0</v>
      </c>
      <c r="J38" s="46">
        <f t="shared" si="6"/>
        <v>14000.000000000004</v>
      </c>
      <c r="L38" s="74"/>
    </row>
    <row r="39" spans="2:12" ht="12.75">
      <c r="B39" s="89"/>
      <c r="C39" s="41" t="s">
        <v>78</v>
      </c>
      <c r="D39" s="66"/>
      <c r="E39" s="18">
        <f t="shared" si="7"/>
        <v>0</v>
      </c>
      <c r="F39" s="19">
        <f t="shared" si="9"/>
        <v>0</v>
      </c>
      <c r="G39" s="8">
        <f t="shared" si="5"/>
        <v>0</v>
      </c>
      <c r="H39" s="8">
        <f t="shared" si="8"/>
        <v>0</v>
      </c>
      <c r="I39" s="8">
        <f t="shared" si="10"/>
        <v>0</v>
      </c>
      <c r="J39" s="46">
        <f t="shared" si="6"/>
        <v>13833.333333333338</v>
      </c>
      <c r="L39" s="74"/>
    </row>
    <row r="40" spans="2:12" ht="12.75">
      <c r="B40" s="89"/>
      <c r="C40" s="41" t="s">
        <v>79</v>
      </c>
      <c r="D40" s="66"/>
      <c r="E40" s="18">
        <f t="shared" si="7"/>
        <v>0</v>
      </c>
      <c r="F40" s="19">
        <f t="shared" si="9"/>
        <v>0</v>
      </c>
      <c r="G40" s="8">
        <f t="shared" si="5"/>
        <v>0</v>
      </c>
      <c r="H40" s="8">
        <f t="shared" si="8"/>
        <v>0</v>
      </c>
      <c r="I40" s="8">
        <f t="shared" si="10"/>
        <v>0</v>
      </c>
      <c r="J40" s="46">
        <f t="shared" si="6"/>
        <v>13666.666666666672</v>
      </c>
      <c r="L40" s="74"/>
    </row>
    <row r="41" spans="2:12" ht="12.75">
      <c r="B41" s="89"/>
      <c r="C41" s="41" t="s">
        <v>80</v>
      </c>
      <c r="D41" s="66"/>
      <c r="E41" s="18">
        <f t="shared" si="7"/>
        <v>0</v>
      </c>
      <c r="F41" s="19">
        <f t="shared" si="9"/>
        <v>0</v>
      </c>
      <c r="G41" s="8">
        <f t="shared" si="5"/>
        <v>0</v>
      </c>
      <c r="H41" s="8">
        <f t="shared" si="8"/>
        <v>0</v>
      </c>
      <c r="I41" s="8">
        <f t="shared" si="10"/>
        <v>0</v>
      </c>
      <c r="J41" s="46">
        <f t="shared" si="6"/>
        <v>13500.000000000005</v>
      </c>
      <c r="L41" s="74"/>
    </row>
    <row r="42" spans="2:12" ht="12.75">
      <c r="B42" s="89"/>
      <c r="C42" s="41" t="s">
        <v>81</v>
      </c>
      <c r="D42" s="66"/>
      <c r="E42" s="18">
        <f t="shared" si="7"/>
        <v>0</v>
      </c>
      <c r="F42" s="19">
        <f t="shared" si="9"/>
        <v>0</v>
      </c>
      <c r="G42" s="8">
        <f t="shared" si="5"/>
        <v>0</v>
      </c>
      <c r="H42" s="8">
        <f t="shared" si="8"/>
        <v>0</v>
      </c>
      <c r="I42" s="8">
        <f t="shared" si="10"/>
        <v>0</v>
      </c>
      <c r="J42" s="46">
        <f aca="true" t="shared" si="11" ref="J42:J73">(J41+G42)-G6-($J$5/90)</f>
        <v>13333.33333333334</v>
      </c>
      <c r="K42" s="23" t="s">
        <v>65</v>
      </c>
      <c r="L42" s="74"/>
    </row>
    <row r="43" spans="2:12" ht="12.75">
      <c r="B43" s="89"/>
      <c r="C43" s="41" t="s">
        <v>82</v>
      </c>
      <c r="D43" s="66"/>
      <c r="E43" s="18">
        <f t="shared" si="7"/>
        <v>0</v>
      </c>
      <c r="F43" s="19">
        <f t="shared" si="9"/>
        <v>0</v>
      </c>
      <c r="G43" s="8">
        <f t="shared" si="5"/>
        <v>0</v>
      </c>
      <c r="H43" s="8">
        <f t="shared" si="8"/>
        <v>0</v>
      </c>
      <c r="I43" s="8">
        <f t="shared" si="10"/>
        <v>0</v>
      </c>
      <c r="J43" s="46">
        <f t="shared" si="11"/>
        <v>13166.666666666673</v>
      </c>
      <c r="L43" s="74"/>
    </row>
    <row r="44" spans="2:12" ht="12.75">
      <c r="B44" s="89"/>
      <c r="C44" s="41" t="s">
        <v>83</v>
      </c>
      <c r="D44" s="66"/>
      <c r="E44" s="18">
        <f t="shared" si="7"/>
        <v>0</v>
      </c>
      <c r="F44" s="19">
        <f t="shared" si="9"/>
        <v>0</v>
      </c>
      <c r="G44" s="8">
        <f t="shared" si="5"/>
        <v>0</v>
      </c>
      <c r="H44" s="8">
        <f t="shared" si="8"/>
        <v>0</v>
      </c>
      <c r="I44" s="8">
        <f t="shared" si="10"/>
        <v>0</v>
      </c>
      <c r="J44" s="46">
        <f t="shared" si="11"/>
        <v>13000.000000000007</v>
      </c>
      <c r="L44" s="74"/>
    </row>
    <row r="45" spans="2:12" ht="12.75">
      <c r="B45" s="89"/>
      <c r="C45" s="41" t="s">
        <v>84</v>
      </c>
      <c r="D45" s="66"/>
      <c r="E45" s="18">
        <f t="shared" si="7"/>
        <v>0</v>
      </c>
      <c r="F45" s="19">
        <f t="shared" si="9"/>
        <v>0</v>
      </c>
      <c r="G45" s="8">
        <f t="shared" si="5"/>
        <v>0</v>
      </c>
      <c r="H45" s="8">
        <f t="shared" si="8"/>
        <v>0</v>
      </c>
      <c r="I45" s="8">
        <f t="shared" si="10"/>
        <v>0</v>
      </c>
      <c r="J45" s="46">
        <f t="shared" si="11"/>
        <v>12833.333333333341</v>
      </c>
      <c r="L45" s="74"/>
    </row>
    <row r="46" spans="2:12" ht="12.75">
      <c r="B46" s="89"/>
      <c r="C46" s="41" t="s">
        <v>85</v>
      </c>
      <c r="D46" s="66"/>
      <c r="E46" s="18">
        <f t="shared" si="7"/>
        <v>0</v>
      </c>
      <c r="F46" s="19">
        <f t="shared" si="9"/>
        <v>0</v>
      </c>
      <c r="G46" s="8">
        <f t="shared" si="5"/>
        <v>0</v>
      </c>
      <c r="H46" s="8">
        <f t="shared" si="8"/>
        <v>0</v>
      </c>
      <c r="I46" s="8">
        <f t="shared" si="10"/>
        <v>0</v>
      </c>
      <c r="J46" s="46">
        <f t="shared" si="11"/>
        <v>12666.666666666675</v>
      </c>
      <c r="L46" s="74"/>
    </row>
    <row r="47" spans="2:12" ht="12.75">
      <c r="B47" s="89"/>
      <c r="C47" s="41" t="s">
        <v>86</v>
      </c>
      <c r="D47" s="66"/>
      <c r="E47" s="18">
        <f t="shared" si="7"/>
        <v>0</v>
      </c>
      <c r="F47" s="19">
        <f t="shared" si="9"/>
        <v>0</v>
      </c>
      <c r="G47" s="8">
        <f t="shared" si="5"/>
        <v>0</v>
      </c>
      <c r="H47" s="8">
        <f t="shared" si="8"/>
        <v>0</v>
      </c>
      <c r="I47" s="8">
        <f t="shared" si="10"/>
        <v>0</v>
      </c>
      <c r="J47" s="46">
        <f t="shared" si="11"/>
        <v>12500.00000000001</v>
      </c>
      <c r="L47" s="74"/>
    </row>
    <row r="48" spans="2:12" ht="12.75">
      <c r="B48" s="89"/>
      <c r="C48" s="41" t="s">
        <v>87</v>
      </c>
      <c r="D48" s="66"/>
      <c r="E48" s="18">
        <f t="shared" si="7"/>
        <v>0</v>
      </c>
      <c r="F48" s="19">
        <f t="shared" si="9"/>
        <v>0</v>
      </c>
      <c r="G48" s="8">
        <f t="shared" si="5"/>
        <v>0</v>
      </c>
      <c r="H48" s="8">
        <f t="shared" si="8"/>
        <v>0</v>
      </c>
      <c r="I48" s="8">
        <f t="shared" si="10"/>
        <v>0</v>
      </c>
      <c r="J48" s="46">
        <f t="shared" si="11"/>
        <v>12333.333333333343</v>
      </c>
      <c r="L48" s="74"/>
    </row>
    <row r="49" spans="2:12" ht="12.75">
      <c r="B49" s="89"/>
      <c r="C49" s="41" t="s">
        <v>88</v>
      </c>
      <c r="D49" s="66"/>
      <c r="E49" s="18">
        <f t="shared" si="7"/>
        <v>0</v>
      </c>
      <c r="F49" s="19">
        <f t="shared" si="9"/>
        <v>0</v>
      </c>
      <c r="G49" s="8">
        <f t="shared" si="5"/>
        <v>0</v>
      </c>
      <c r="H49" s="8">
        <f t="shared" si="8"/>
        <v>0</v>
      </c>
      <c r="I49" s="8">
        <f t="shared" si="10"/>
        <v>0</v>
      </c>
      <c r="J49" s="46">
        <f t="shared" si="11"/>
        <v>12166.666666666677</v>
      </c>
      <c r="L49" s="74"/>
    </row>
    <row r="50" spans="2:12" ht="12.75">
      <c r="B50" s="89"/>
      <c r="C50" s="41" t="s">
        <v>89</v>
      </c>
      <c r="D50" s="66"/>
      <c r="E50" s="18">
        <f t="shared" si="7"/>
        <v>0</v>
      </c>
      <c r="F50" s="19">
        <f t="shared" si="9"/>
        <v>0</v>
      </c>
      <c r="G50" s="8">
        <f t="shared" si="5"/>
        <v>0</v>
      </c>
      <c r="H50" s="8">
        <f t="shared" si="8"/>
        <v>0</v>
      </c>
      <c r="I50" s="8">
        <f t="shared" si="10"/>
        <v>0</v>
      </c>
      <c r="J50" s="46">
        <f t="shared" si="11"/>
        <v>12000.000000000011</v>
      </c>
      <c r="L50" s="74"/>
    </row>
    <row r="51" spans="2:12" ht="12.75">
      <c r="B51" s="89"/>
      <c r="C51" s="41" t="s">
        <v>90</v>
      </c>
      <c r="D51" s="66"/>
      <c r="E51" s="18">
        <f t="shared" si="7"/>
        <v>0</v>
      </c>
      <c r="F51" s="19">
        <f t="shared" si="9"/>
        <v>0</v>
      </c>
      <c r="G51" s="8">
        <f t="shared" si="5"/>
        <v>0</v>
      </c>
      <c r="H51" s="8">
        <f t="shared" si="8"/>
        <v>0</v>
      </c>
      <c r="I51" s="8">
        <f t="shared" si="10"/>
        <v>0</v>
      </c>
      <c r="J51" s="46">
        <f t="shared" si="11"/>
        <v>11833.333333333345</v>
      </c>
      <c r="L51" s="74"/>
    </row>
    <row r="52" spans="2:12" ht="12.75">
      <c r="B52" s="89"/>
      <c r="C52" s="41" t="s">
        <v>91</v>
      </c>
      <c r="D52" s="66"/>
      <c r="E52" s="18">
        <f t="shared" si="7"/>
        <v>0</v>
      </c>
      <c r="F52" s="19">
        <f t="shared" si="9"/>
        <v>0</v>
      </c>
      <c r="G52" s="8">
        <f t="shared" si="5"/>
        <v>0</v>
      </c>
      <c r="H52" s="8">
        <f t="shared" si="8"/>
        <v>0</v>
      </c>
      <c r="I52" s="8">
        <f t="shared" si="10"/>
        <v>0</v>
      </c>
      <c r="J52" s="46">
        <f t="shared" si="11"/>
        <v>11666.666666666679</v>
      </c>
      <c r="L52" s="74"/>
    </row>
    <row r="53" spans="2:12" ht="12.75">
      <c r="B53" s="89"/>
      <c r="C53" s="41" t="s">
        <v>93</v>
      </c>
      <c r="D53" s="66"/>
      <c r="E53" s="18">
        <f t="shared" si="7"/>
        <v>0</v>
      </c>
      <c r="F53" s="19">
        <f t="shared" si="9"/>
        <v>0</v>
      </c>
      <c r="G53" s="8">
        <f t="shared" si="5"/>
        <v>0</v>
      </c>
      <c r="H53" s="8">
        <f t="shared" si="8"/>
        <v>0</v>
      </c>
      <c r="I53" s="8">
        <f t="shared" si="10"/>
        <v>0</v>
      </c>
      <c r="J53" s="46">
        <f t="shared" si="11"/>
        <v>11500.000000000013</v>
      </c>
      <c r="L53" s="74"/>
    </row>
    <row r="54" spans="2:12" ht="12.75">
      <c r="B54" s="89"/>
      <c r="C54" s="41" t="s">
        <v>94</v>
      </c>
      <c r="D54" s="66"/>
      <c r="E54" s="18">
        <f t="shared" si="7"/>
        <v>0</v>
      </c>
      <c r="F54" s="19">
        <f t="shared" si="9"/>
        <v>0</v>
      </c>
      <c r="G54" s="8">
        <f t="shared" si="5"/>
        <v>0</v>
      </c>
      <c r="H54" s="8">
        <f t="shared" si="8"/>
        <v>0</v>
      </c>
      <c r="I54" s="8">
        <f t="shared" si="10"/>
        <v>0</v>
      </c>
      <c r="J54" s="46">
        <f t="shared" si="11"/>
        <v>11333.333333333347</v>
      </c>
      <c r="L54" s="74"/>
    </row>
    <row r="55" spans="2:12" ht="12.75">
      <c r="B55" s="89"/>
      <c r="C55" s="41" t="s">
        <v>95</v>
      </c>
      <c r="D55" s="66"/>
      <c r="E55" s="18">
        <f t="shared" si="7"/>
        <v>0</v>
      </c>
      <c r="F55" s="19">
        <f t="shared" si="9"/>
        <v>0</v>
      </c>
      <c r="G55" s="8">
        <f t="shared" si="5"/>
        <v>0</v>
      </c>
      <c r="H55" s="8">
        <f t="shared" si="8"/>
        <v>0</v>
      </c>
      <c r="I55" s="8">
        <f t="shared" si="10"/>
        <v>0</v>
      </c>
      <c r="J55" s="46">
        <f t="shared" si="11"/>
        <v>11166.66666666668</v>
      </c>
      <c r="L55" s="74"/>
    </row>
    <row r="56" spans="2:12" ht="12.75">
      <c r="B56" s="89"/>
      <c r="C56" s="41" t="s">
        <v>96</v>
      </c>
      <c r="D56" s="66"/>
      <c r="E56" s="18">
        <f t="shared" si="7"/>
        <v>0</v>
      </c>
      <c r="F56" s="19">
        <f t="shared" si="9"/>
        <v>0</v>
      </c>
      <c r="G56" s="8">
        <f t="shared" si="5"/>
        <v>0</v>
      </c>
      <c r="H56" s="8">
        <f t="shared" si="8"/>
        <v>0</v>
      </c>
      <c r="I56" s="8">
        <f t="shared" si="10"/>
        <v>0</v>
      </c>
      <c r="J56" s="46">
        <f t="shared" si="11"/>
        <v>11000.000000000015</v>
      </c>
      <c r="L56" s="74"/>
    </row>
    <row r="57" spans="2:12" ht="12.75">
      <c r="B57" s="89"/>
      <c r="C57" s="41" t="s">
        <v>97</v>
      </c>
      <c r="D57" s="66"/>
      <c r="E57" s="18">
        <f t="shared" si="7"/>
        <v>0</v>
      </c>
      <c r="F57" s="19">
        <f t="shared" si="9"/>
        <v>0</v>
      </c>
      <c r="G57" s="8">
        <f aca="true" t="shared" si="12" ref="G57:G88">E37</f>
        <v>0</v>
      </c>
      <c r="H57" s="8">
        <f t="shared" si="8"/>
        <v>0</v>
      </c>
      <c r="I57" s="8">
        <f t="shared" si="10"/>
        <v>0</v>
      </c>
      <c r="J57" s="46">
        <f t="shared" si="11"/>
        <v>10833.333333333348</v>
      </c>
      <c r="L57" s="74"/>
    </row>
    <row r="58" spans="2:12" ht="12.75">
      <c r="B58" s="89"/>
      <c r="C58" s="41" t="s">
        <v>98</v>
      </c>
      <c r="D58" s="66"/>
      <c r="E58" s="18">
        <f t="shared" si="7"/>
        <v>0</v>
      </c>
      <c r="F58" s="19">
        <f t="shared" si="9"/>
        <v>0</v>
      </c>
      <c r="G58" s="8">
        <f t="shared" si="12"/>
        <v>0</v>
      </c>
      <c r="H58" s="8">
        <f t="shared" si="8"/>
        <v>0</v>
      </c>
      <c r="I58" s="8">
        <f t="shared" si="10"/>
        <v>0</v>
      </c>
      <c r="J58" s="46">
        <f t="shared" si="11"/>
        <v>10666.666666666682</v>
      </c>
      <c r="L58" s="74"/>
    </row>
    <row r="59" spans="2:12" ht="12.75">
      <c r="B59" s="89"/>
      <c r="C59" s="41" t="s">
        <v>99</v>
      </c>
      <c r="D59" s="66"/>
      <c r="E59" s="18">
        <f t="shared" si="7"/>
        <v>0</v>
      </c>
      <c r="F59" s="19">
        <f t="shared" si="9"/>
        <v>0</v>
      </c>
      <c r="G59" s="8">
        <f t="shared" si="12"/>
        <v>0</v>
      </c>
      <c r="H59" s="8">
        <f t="shared" si="8"/>
        <v>0</v>
      </c>
      <c r="I59" s="8">
        <f t="shared" si="10"/>
        <v>0</v>
      </c>
      <c r="J59" s="46">
        <f t="shared" si="11"/>
        <v>10500.000000000016</v>
      </c>
      <c r="L59" s="74"/>
    </row>
    <row r="60" spans="2:12" ht="12.75">
      <c r="B60" s="89"/>
      <c r="C60" s="41" t="s">
        <v>100</v>
      </c>
      <c r="D60" s="66"/>
      <c r="E60" s="18">
        <f t="shared" si="7"/>
        <v>0</v>
      </c>
      <c r="F60" s="19">
        <f t="shared" si="9"/>
        <v>0</v>
      </c>
      <c r="G60" s="8">
        <f t="shared" si="12"/>
        <v>0</v>
      </c>
      <c r="H60" s="8">
        <f t="shared" si="8"/>
        <v>0</v>
      </c>
      <c r="I60" s="8">
        <f t="shared" si="10"/>
        <v>0</v>
      </c>
      <c r="J60" s="46">
        <f t="shared" si="11"/>
        <v>10333.33333333335</v>
      </c>
      <c r="L60" s="74"/>
    </row>
    <row r="61" spans="2:12" ht="12.75">
      <c r="B61" s="89"/>
      <c r="C61" s="41" t="s">
        <v>101</v>
      </c>
      <c r="D61" s="66"/>
      <c r="E61" s="18">
        <f t="shared" si="7"/>
        <v>0</v>
      </c>
      <c r="F61" s="19">
        <f t="shared" si="9"/>
        <v>0</v>
      </c>
      <c r="G61" s="8">
        <f t="shared" si="12"/>
        <v>0</v>
      </c>
      <c r="H61" s="8">
        <f t="shared" si="8"/>
        <v>0</v>
      </c>
      <c r="I61" s="8">
        <f t="shared" si="10"/>
        <v>0</v>
      </c>
      <c r="J61" s="46">
        <f t="shared" si="11"/>
        <v>10166.666666666684</v>
      </c>
      <c r="L61" s="74"/>
    </row>
    <row r="62" spans="2:12" ht="12.75">
      <c r="B62" s="89"/>
      <c r="C62" s="41" t="s">
        <v>102</v>
      </c>
      <c r="D62" s="66"/>
      <c r="E62" s="18">
        <f t="shared" si="7"/>
        <v>0</v>
      </c>
      <c r="F62" s="19">
        <f t="shared" si="9"/>
        <v>0</v>
      </c>
      <c r="G62" s="8">
        <f t="shared" si="12"/>
        <v>0</v>
      </c>
      <c r="H62" s="8">
        <f t="shared" si="8"/>
        <v>0</v>
      </c>
      <c r="I62" s="8">
        <f t="shared" si="10"/>
        <v>0</v>
      </c>
      <c r="J62" s="46">
        <f t="shared" si="11"/>
        <v>10000.000000000018</v>
      </c>
      <c r="L62" s="74"/>
    </row>
    <row r="63" spans="2:12" ht="13.5" thickBot="1">
      <c r="B63" s="44"/>
      <c r="C63" s="43" t="s">
        <v>92</v>
      </c>
      <c r="D63" s="67"/>
      <c r="E63" s="20">
        <f t="shared" si="7"/>
        <v>0</v>
      </c>
      <c r="F63" s="20">
        <f t="shared" si="9"/>
        <v>0</v>
      </c>
      <c r="G63" s="9">
        <f t="shared" si="12"/>
        <v>0</v>
      </c>
      <c r="H63" s="9">
        <f t="shared" si="8"/>
        <v>0</v>
      </c>
      <c r="I63" s="9">
        <f t="shared" si="10"/>
        <v>0</v>
      </c>
      <c r="J63" s="47">
        <f t="shared" si="11"/>
        <v>9833.333333333352</v>
      </c>
      <c r="L63" s="75"/>
    </row>
    <row r="64" spans="2:12" ht="12.75">
      <c r="B64" s="90" t="s">
        <v>51</v>
      </c>
      <c r="C64" s="55" t="s">
        <v>103</v>
      </c>
      <c r="D64" s="65"/>
      <c r="E64" s="18">
        <f t="shared" si="7"/>
        <v>0</v>
      </c>
      <c r="F64" s="18">
        <f t="shared" si="9"/>
        <v>0</v>
      </c>
      <c r="G64" s="7">
        <f t="shared" si="12"/>
        <v>0</v>
      </c>
      <c r="H64" s="7">
        <f t="shared" si="8"/>
        <v>0</v>
      </c>
      <c r="I64" s="7">
        <f t="shared" si="10"/>
        <v>0</v>
      </c>
      <c r="J64" s="48">
        <f t="shared" si="11"/>
        <v>9666.666666666686</v>
      </c>
      <c r="L64" s="76"/>
    </row>
    <row r="65" spans="2:12" ht="12.75">
      <c r="B65" s="91"/>
      <c r="C65" s="56" t="s">
        <v>104</v>
      </c>
      <c r="D65" s="66"/>
      <c r="E65" s="18">
        <f t="shared" si="7"/>
        <v>0</v>
      </c>
      <c r="F65" s="19">
        <f t="shared" si="9"/>
        <v>0</v>
      </c>
      <c r="G65" s="8">
        <f t="shared" si="12"/>
        <v>0</v>
      </c>
      <c r="H65" s="8">
        <f t="shared" si="8"/>
        <v>0</v>
      </c>
      <c r="I65" s="8">
        <f t="shared" si="10"/>
        <v>0</v>
      </c>
      <c r="J65" s="46">
        <f t="shared" si="11"/>
        <v>9500.00000000002</v>
      </c>
      <c r="L65" s="77"/>
    </row>
    <row r="66" spans="2:12" ht="12.75">
      <c r="B66" s="91"/>
      <c r="C66" s="56" t="s">
        <v>105</v>
      </c>
      <c r="D66" s="66"/>
      <c r="E66" s="18">
        <f t="shared" si="7"/>
        <v>0</v>
      </c>
      <c r="F66" s="19">
        <f t="shared" si="9"/>
        <v>0</v>
      </c>
      <c r="G66" s="8">
        <f t="shared" si="12"/>
        <v>0</v>
      </c>
      <c r="H66" s="8">
        <f t="shared" si="8"/>
        <v>0</v>
      </c>
      <c r="I66" s="8">
        <f t="shared" si="10"/>
        <v>0</v>
      </c>
      <c r="J66" s="46">
        <f t="shared" si="11"/>
        <v>9333.333333333354</v>
      </c>
      <c r="L66" s="77"/>
    </row>
    <row r="67" spans="2:12" ht="12.75">
      <c r="B67" s="91"/>
      <c r="C67" s="56" t="s">
        <v>106</v>
      </c>
      <c r="D67" s="66"/>
      <c r="E67" s="18">
        <f t="shared" si="7"/>
        <v>0</v>
      </c>
      <c r="F67" s="19">
        <f t="shared" si="9"/>
        <v>0</v>
      </c>
      <c r="G67" s="8">
        <f t="shared" si="12"/>
        <v>0</v>
      </c>
      <c r="H67" s="8">
        <f t="shared" si="8"/>
        <v>0</v>
      </c>
      <c r="I67" s="8">
        <f t="shared" si="10"/>
        <v>0</v>
      </c>
      <c r="J67" s="46">
        <f t="shared" si="11"/>
        <v>9166.666666666688</v>
      </c>
      <c r="L67" s="77"/>
    </row>
    <row r="68" spans="2:12" ht="12.75">
      <c r="B68" s="91"/>
      <c r="C68" s="56" t="s">
        <v>107</v>
      </c>
      <c r="D68" s="66"/>
      <c r="E68" s="18">
        <f t="shared" si="7"/>
        <v>0</v>
      </c>
      <c r="F68" s="19">
        <f t="shared" si="9"/>
        <v>0</v>
      </c>
      <c r="G68" s="8">
        <f t="shared" si="12"/>
        <v>0</v>
      </c>
      <c r="H68" s="8">
        <f t="shared" si="8"/>
        <v>0</v>
      </c>
      <c r="I68" s="8">
        <f t="shared" si="10"/>
        <v>0</v>
      </c>
      <c r="J68" s="46">
        <f t="shared" si="11"/>
        <v>9000.000000000022</v>
      </c>
      <c r="L68" s="77"/>
    </row>
    <row r="69" spans="2:12" ht="12.75">
      <c r="B69" s="91"/>
      <c r="C69" s="56" t="s">
        <v>108</v>
      </c>
      <c r="D69" s="66"/>
      <c r="E69" s="18">
        <f aca="true" t="shared" si="13" ref="E69:E100">IF(D69&gt;0,23.482*D69^1.4148,0)</f>
        <v>0</v>
      </c>
      <c r="F69" s="19">
        <f t="shared" si="9"/>
        <v>0</v>
      </c>
      <c r="G69" s="8">
        <f t="shared" si="12"/>
        <v>0</v>
      </c>
      <c r="H69" s="8">
        <f aca="true" t="shared" si="14" ref="H69:H100">F69-G69</f>
        <v>0</v>
      </c>
      <c r="I69" s="8">
        <f t="shared" si="10"/>
        <v>0</v>
      </c>
      <c r="J69" s="46">
        <f t="shared" si="11"/>
        <v>8833.333333333356</v>
      </c>
      <c r="L69" s="77"/>
    </row>
    <row r="70" spans="2:12" ht="12.75">
      <c r="B70" s="91"/>
      <c r="C70" s="56" t="s">
        <v>109</v>
      </c>
      <c r="D70" s="66"/>
      <c r="E70" s="18">
        <f t="shared" si="13"/>
        <v>0</v>
      </c>
      <c r="F70" s="19">
        <f aca="true" t="shared" si="15" ref="F70:F101">F69+E70</f>
        <v>0</v>
      </c>
      <c r="G70" s="8">
        <f t="shared" si="12"/>
        <v>0</v>
      </c>
      <c r="H70" s="8">
        <f t="shared" si="14"/>
        <v>0</v>
      </c>
      <c r="I70" s="8">
        <f aca="true" t="shared" si="16" ref="I70:I101">I69+G70</f>
        <v>0</v>
      </c>
      <c r="J70" s="46">
        <f t="shared" si="11"/>
        <v>8666.66666666669</v>
      </c>
      <c r="L70" s="77"/>
    </row>
    <row r="71" spans="2:12" ht="12.75">
      <c r="B71" s="91"/>
      <c r="C71" s="56" t="s">
        <v>110</v>
      </c>
      <c r="D71" s="66"/>
      <c r="E71" s="18">
        <f t="shared" si="13"/>
        <v>0</v>
      </c>
      <c r="F71" s="19">
        <f t="shared" si="15"/>
        <v>0</v>
      </c>
      <c r="G71" s="8">
        <f t="shared" si="12"/>
        <v>0</v>
      </c>
      <c r="H71" s="8">
        <f t="shared" si="14"/>
        <v>0</v>
      </c>
      <c r="I71" s="8">
        <f t="shared" si="16"/>
        <v>0</v>
      </c>
      <c r="J71" s="46">
        <f t="shared" si="11"/>
        <v>8500.000000000024</v>
      </c>
      <c r="L71" s="77"/>
    </row>
    <row r="72" spans="2:12" ht="12.75">
      <c r="B72" s="91"/>
      <c r="C72" s="56" t="s">
        <v>111</v>
      </c>
      <c r="D72" s="66"/>
      <c r="E72" s="18">
        <f t="shared" si="13"/>
        <v>0</v>
      </c>
      <c r="F72" s="19">
        <f t="shared" si="15"/>
        <v>0</v>
      </c>
      <c r="G72" s="8">
        <f t="shared" si="12"/>
        <v>0</v>
      </c>
      <c r="H72" s="8">
        <f t="shared" si="14"/>
        <v>0</v>
      </c>
      <c r="I72" s="8">
        <f t="shared" si="16"/>
        <v>0</v>
      </c>
      <c r="J72" s="46">
        <f t="shared" si="11"/>
        <v>8333.333333333358</v>
      </c>
      <c r="L72" s="77"/>
    </row>
    <row r="73" spans="2:12" ht="12.75">
      <c r="B73" s="91"/>
      <c r="C73" s="56" t="s">
        <v>112</v>
      </c>
      <c r="D73" s="66"/>
      <c r="E73" s="18">
        <f t="shared" si="13"/>
        <v>0</v>
      </c>
      <c r="F73" s="19">
        <f t="shared" si="15"/>
        <v>0</v>
      </c>
      <c r="G73" s="8">
        <f t="shared" si="12"/>
        <v>0</v>
      </c>
      <c r="H73" s="8">
        <f t="shared" si="14"/>
        <v>0</v>
      </c>
      <c r="I73" s="8">
        <f t="shared" si="16"/>
        <v>0</v>
      </c>
      <c r="J73" s="46">
        <f t="shared" si="11"/>
        <v>8166.666666666691</v>
      </c>
      <c r="L73" s="77"/>
    </row>
    <row r="74" spans="2:12" ht="12.75">
      <c r="B74" s="91"/>
      <c r="C74" s="56" t="s">
        <v>113</v>
      </c>
      <c r="D74" s="66"/>
      <c r="E74" s="18">
        <f t="shared" si="13"/>
        <v>0</v>
      </c>
      <c r="F74" s="19">
        <f t="shared" si="15"/>
        <v>0</v>
      </c>
      <c r="G74" s="8">
        <f t="shared" si="12"/>
        <v>0</v>
      </c>
      <c r="H74" s="8">
        <f t="shared" si="14"/>
        <v>0</v>
      </c>
      <c r="I74" s="8">
        <f t="shared" si="16"/>
        <v>0</v>
      </c>
      <c r="J74" s="46">
        <f aca="true" t="shared" si="17" ref="J74:J105">(J73+G74)-G38-($J$5/90)</f>
        <v>8000.000000000024</v>
      </c>
      <c r="L74" s="77"/>
    </row>
    <row r="75" spans="2:12" ht="12.75">
      <c r="B75" s="91"/>
      <c r="C75" s="56" t="s">
        <v>114</v>
      </c>
      <c r="D75" s="66"/>
      <c r="E75" s="18">
        <f t="shared" si="13"/>
        <v>0</v>
      </c>
      <c r="F75" s="19">
        <f t="shared" si="15"/>
        <v>0</v>
      </c>
      <c r="G75" s="8">
        <f t="shared" si="12"/>
        <v>0</v>
      </c>
      <c r="H75" s="8">
        <f t="shared" si="14"/>
        <v>0</v>
      </c>
      <c r="I75" s="8">
        <f t="shared" si="16"/>
        <v>0</v>
      </c>
      <c r="J75" s="46">
        <f t="shared" si="17"/>
        <v>7833.333333333357</v>
      </c>
      <c r="L75" s="77"/>
    </row>
    <row r="76" spans="2:12" ht="12.75">
      <c r="B76" s="91"/>
      <c r="C76" s="56" t="s">
        <v>115</v>
      </c>
      <c r="D76" s="66"/>
      <c r="E76" s="18">
        <f t="shared" si="13"/>
        <v>0</v>
      </c>
      <c r="F76" s="19">
        <f t="shared" si="15"/>
        <v>0</v>
      </c>
      <c r="G76" s="8">
        <f t="shared" si="12"/>
        <v>0</v>
      </c>
      <c r="H76" s="8">
        <f t="shared" si="14"/>
        <v>0</v>
      </c>
      <c r="I76" s="8">
        <f t="shared" si="16"/>
        <v>0</v>
      </c>
      <c r="J76" s="46">
        <f t="shared" si="17"/>
        <v>7666.66666666669</v>
      </c>
      <c r="L76" s="77"/>
    </row>
    <row r="77" spans="2:12" ht="12.75">
      <c r="B77" s="91"/>
      <c r="C77" s="56" t="s">
        <v>116</v>
      </c>
      <c r="D77" s="66"/>
      <c r="E77" s="18">
        <f t="shared" si="13"/>
        <v>0</v>
      </c>
      <c r="F77" s="19">
        <f t="shared" si="15"/>
        <v>0</v>
      </c>
      <c r="G77" s="8">
        <f t="shared" si="12"/>
        <v>0</v>
      </c>
      <c r="H77" s="8">
        <f t="shared" si="14"/>
        <v>0</v>
      </c>
      <c r="I77" s="8">
        <f t="shared" si="16"/>
        <v>0</v>
      </c>
      <c r="J77" s="46">
        <f t="shared" si="17"/>
        <v>7500.000000000023</v>
      </c>
      <c r="L77" s="77"/>
    </row>
    <row r="78" spans="2:12" ht="12.75">
      <c r="B78" s="91"/>
      <c r="C78" s="56" t="s">
        <v>117</v>
      </c>
      <c r="D78" s="66"/>
      <c r="E78" s="18">
        <f t="shared" si="13"/>
        <v>0</v>
      </c>
      <c r="F78" s="19">
        <f t="shared" si="15"/>
        <v>0</v>
      </c>
      <c r="G78" s="8">
        <f t="shared" si="12"/>
        <v>0</v>
      </c>
      <c r="H78" s="8">
        <f t="shared" si="14"/>
        <v>0</v>
      </c>
      <c r="I78" s="8">
        <f t="shared" si="16"/>
        <v>0</v>
      </c>
      <c r="J78" s="46">
        <f t="shared" si="17"/>
        <v>7333.333333333356</v>
      </c>
      <c r="L78" s="77"/>
    </row>
    <row r="79" spans="2:12" ht="12.75">
      <c r="B79" s="91"/>
      <c r="C79" s="56" t="s">
        <v>118</v>
      </c>
      <c r="D79" s="66"/>
      <c r="E79" s="18">
        <f t="shared" si="13"/>
        <v>0</v>
      </c>
      <c r="F79" s="19">
        <f t="shared" si="15"/>
        <v>0</v>
      </c>
      <c r="G79" s="8">
        <f t="shared" si="12"/>
        <v>0</v>
      </c>
      <c r="H79" s="8">
        <f t="shared" si="14"/>
        <v>0</v>
      </c>
      <c r="I79" s="8">
        <f t="shared" si="16"/>
        <v>0</v>
      </c>
      <c r="J79" s="46">
        <f t="shared" si="17"/>
        <v>7166.666666666689</v>
      </c>
      <c r="L79" s="77"/>
    </row>
    <row r="80" spans="2:12" ht="12.75">
      <c r="B80" s="91"/>
      <c r="C80" s="56" t="s">
        <v>119</v>
      </c>
      <c r="D80" s="66"/>
      <c r="E80" s="18">
        <f t="shared" si="13"/>
        <v>0</v>
      </c>
      <c r="F80" s="19">
        <f t="shared" si="15"/>
        <v>0</v>
      </c>
      <c r="G80" s="8">
        <f t="shared" si="12"/>
        <v>0</v>
      </c>
      <c r="H80" s="8">
        <f t="shared" si="14"/>
        <v>0</v>
      </c>
      <c r="I80" s="8">
        <f t="shared" si="16"/>
        <v>0</v>
      </c>
      <c r="J80" s="46">
        <f t="shared" si="17"/>
        <v>7000.000000000022</v>
      </c>
      <c r="L80" s="77"/>
    </row>
    <row r="81" spans="2:12" ht="12.75">
      <c r="B81" s="91"/>
      <c r="C81" s="56" t="s">
        <v>120</v>
      </c>
      <c r="D81" s="66"/>
      <c r="E81" s="18">
        <f t="shared" si="13"/>
        <v>0</v>
      </c>
      <c r="F81" s="19">
        <f t="shared" si="15"/>
        <v>0</v>
      </c>
      <c r="G81" s="8">
        <f t="shared" si="12"/>
        <v>0</v>
      </c>
      <c r="H81" s="8">
        <f t="shared" si="14"/>
        <v>0</v>
      </c>
      <c r="I81" s="8">
        <f t="shared" si="16"/>
        <v>0</v>
      </c>
      <c r="J81" s="46">
        <f t="shared" si="17"/>
        <v>6833.333333333355</v>
      </c>
      <c r="L81" s="77"/>
    </row>
    <row r="82" spans="2:12" ht="12.75">
      <c r="B82" s="91"/>
      <c r="C82" s="56" t="s">
        <v>121</v>
      </c>
      <c r="D82" s="66"/>
      <c r="E82" s="18">
        <f t="shared" si="13"/>
        <v>0</v>
      </c>
      <c r="F82" s="19">
        <f t="shared" si="15"/>
        <v>0</v>
      </c>
      <c r="G82" s="8">
        <f t="shared" si="12"/>
        <v>0</v>
      </c>
      <c r="H82" s="8">
        <f t="shared" si="14"/>
        <v>0</v>
      </c>
      <c r="I82" s="8">
        <f t="shared" si="16"/>
        <v>0</v>
      </c>
      <c r="J82" s="46">
        <f t="shared" si="17"/>
        <v>6666.666666666688</v>
      </c>
      <c r="L82" s="77"/>
    </row>
    <row r="83" spans="2:12" ht="12.75">
      <c r="B83" s="91"/>
      <c r="C83" s="56" t="s">
        <v>122</v>
      </c>
      <c r="D83" s="66"/>
      <c r="E83" s="18">
        <f t="shared" si="13"/>
        <v>0</v>
      </c>
      <c r="F83" s="19">
        <f t="shared" si="15"/>
        <v>0</v>
      </c>
      <c r="G83" s="8">
        <f t="shared" si="12"/>
        <v>0</v>
      </c>
      <c r="H83" s="8">
        <f t="shared" si="14"/>
        <v>0</v>
      </c>
      <c r="I83" s="8">
        <f t="shared" si="16"/>
        <v>0</v>
      </c>
      <c r="J83" s="46">
        <f t="shared" si="17"/>
        <v>6500.000000000021</v>
      </c>
      <c r="L83" s="77"/>
    </row>
    <row r="84" spans="2:12" ht="12.75">
      <c r="B84" s="91"/>
      <c r="C84" s="56" t="s">
        <v>123</v>
      </c>
      <c r="D84" s="66"/>
      <c r="E84" s="18">
        <f t="shared" si="13"/>
        <v>0</v>
      </c>
      <c r="F84" s="19">
        <f t="shared" si="15"/>
        <v>0</v>
      </c>
      <c r="G84" s="8">
        <f t="shared" si="12"/>
        <v>0</v>
      </c>
      <c r="H84" s="8">
        <f t="shared" si="14"/>
        <v>0</v>
      </c>
      <c r="I84" s="8">
        <f t="shared" si="16"/>
        <v>0</v>
      </c>
      <c r="J84" s="46">
        <f t="shared" si="17"/>
        <v>6333.333333333354</v>
      </c>
      <c r="L84" s="77"/>
    </row>
    <row r="85" spans="2:12" ht="12.75">
      <c r="B85" s="91"/>
      <c r="C85" s="56" t="s">
        <v>124</v>
      </c>
      <c r="D85" s="66"/>
      <c r="E85" s="18">
        <f t="shared" si="13"/>
        <v>0</v>
      </c>
      <c r="F85" s="19">
        <f t="shared" si="15"/>
        <v>0</v>
      </c>
      <c r="G85" s="8">
        <f t="shared" si="12"/>
        <v>0</v>
      </c>
      <c r="H85" s="8">
        <f t="shared" si="14"/>
        <v>0</v>
      </c>
      <c r="I85" s="8">
        <f t="shared" si="16"/>
        <v>0</v>
      </c>
      <c r="J85" s="46">
        <f t="shared" si="17"/>
        <v>6166.666666666687</v>
      </c>
      <c r="L85" s="77"/>
    </row>
    <row r="86" spans="2:12" ht="12.75">
      <c r="B86" s="91"/>
      <c r="C86" s="56" t="s">
        <v>125</v>
      </c>
      <c r="D86" s="66"/>
      <c r="E86" s="18">
        <f t="shared" si="13"/>
        <v>0</v>
      </c>
      <c r="F86" s="19">
        <f t="shared" si="15"/>
        <v>0</v>
      </c>
      <c r="G86" s="8">
        <f t="shared" si="12"/>
        <v>0</v>
      </c>
      <c r="H86" s="8">
        <f t="shared" si="14"/>
        <v>0</v>
      </c>
      <c r="I86" s="8">
        <f t="shared" si="16"/>
        <v>0</v>
      </c>
      <c r="J86" s="46">
        <f t="shared" si="17"/>
        <v>6000.00000000002</v>
      </c>
      <c r="L86" s="77"/>
    </row>
    <row r="87" spans="2:12" ht="12.75">
      <c r="B87" s="91"/>
      <c r="C87" s="56" t="s">
        <v>126</v>
      </c>
      <c r="D87" s="66"/>
      <c r="E87" s="18">
        <f t="shared" si="13"/>
        <v>0</v>
      </c>
      <c r="F87" s="19">
        <f t="shared" si="15"/>
        <v>0</v>
      </c>
      <c r="G87" s="8">
        <f t="shared" si="12"/>
        <v>0</v>
      </c>
      <c r="H87" s="8">
        <f t="shared" si="14"/>
        <v>0</v>
      </c>
      <c r="I87" s="8">
        <f t="shared" si="16"/>
        <v>0</v>
      </c>
      <c r="J87" s="46">
        <f t="shared" si="17"/>
        <v>5833.333333333353</v>
      </c>
      <c r="L87" s="77"/>
    </row>
    <row r="88" spans="2:12" ht="12.75">
      <c r="B88" s="91"/>
      <c r="C88" s="56" t="s">
        <v>127</v>
      </c>
      <c r="D88" s="66"/>
      <c r="E88" s="18">
        <f t="shared" si="13"/>
        <v>0</v>
      </c>
      <c r="F88" s="19">
        <f t="shared" si="15"/>
        <v>0</v>
      </c>
      <c r="G88" s="8">
        <f t="shared" si="12"/>
        <v>0</v>
      </c>
      <c r="H88" s="8">
        <f t="shared" si="14"/>
        <v>0</v>
      </c>
      <c r="I88" s="8">
        <f t="shared" si="16"/>
        <v>0</v>
      </c>
      <c r="J88" s="46">
        <f t="shared" si="17"/>
        <v>5666.666666666686</v>
      </c>
      <c r="L88" s="77"/>
    </row>
    <row r="89" spans="2:12" ht="12.75">
      <c r="B89" s="91"/>
      <c r="C89" s="56" t="s">
        <v>128</v>
      </c>
      <c r="D89" s="66"/>
      <c r="E89" s="18">
        <f t="shared" si="13"/>
        <v>0</v>
      </c>
      <c r="F89" s="19">
        <f t="shared" si="15"/>
        <v>0</v>
      </c>
      <c r="G89" s="8">
        <f aca="true" t="shared" si="18" ref="G89:G120">E69</f>
        <v>0</v>
      </c>
      <c r="H89" s="8">
        <f t="shared" si="14"/>
        <v>0</v>
      </c>
      <c r="I89" s="8">
        <f t="shared" si="16"/>
        <v>0</v>
      </c>
      <c r="J89" s="46">
        <f t="shared" si="17"/>
        <v>5500.000000000019</v>
      </c>
      <c r="L89" s="77"/>
    </row>
    <row r="90" spans="2:12" ht="12.75">
      <c r="B90" s="91"/>
      <c r="C90" s="56" t="s">
        <v>129</v>
      </c>
      <c r="D90" s="66"/>
      <c r="E90" s="18">
        <f t="shared" si="13"/>
        <v>0</v>
      </c>
      <c r="F90" s="19">
        <f t="shared" si="15"/>
        <v>0</v>
      </c>
      <c r="G90" s="8">
        <f t="shared" si="18"/>
        <v>0</v>
      </c>
      <c r="H90" s="8">
        <f t="shared" si="14"/>
        <v>0</v>
      </c>
      <c r="I90" s="8">
        <f t="shared" si="16"/>
        <v>0</v>
      </c>
      <c r="J90" s="46">
        <f t="shared" si="17"/>
        <v>5333.333333333352</v>
      </c>
      <c r="L90" s="77"/>
    </row>
    <row r="91" spans="2:12" ht="12.75">
      <c r="B91" s="91"/>
      <c r="C91" s="56" t="s">
        <v>130</v>
      </c>
      <c r="D91" s="66"/>
      <c r="E91" s="18">
        <f t="shared" si="13"/>
        <v>0</v>
      </c>
      <c r="F91" s="19">
        <f t="shared" si="15"/>
        <v>0</v>
      </c>
      <c r="G91" s="8">
        <f t="shared" si="18"/>
        <v>0</v>
      </c>
      <c r="H91" s="8">
        <f t="shared" si="14"/>
        <v>0</v>
      </c>
      <c r="I91" s="8">
        <f t="shared" si="16"/>
        <v>0</v>
      </c>
      <c r="J91" s="46">
        <f t="shared" si="17"/>
        <v>5166.666666666685</v>
      </c>
      <c r="L91" s="77"/>
    </row>
    <row r="92" spans="2:12" ht="12.75">
      <c r="B92" s="91"/>
      <c r="C92" s="56" t="s">
        <v>131</v>
      </c>
      <c r="D92" s="66"/>
      <c r="E92" s="18">
        <f t="shared" si="13"/>
        <v>0</v>
      </c>
      <c r="F92" s="19">
        <f t="shared" si="15"/>
        <v>0</v>
      </c>
      <c r="G92" s="8">
        <f t="shared" si="18"/>
        <v>0</v>
      </c>
      <c r="H92" s="8">
        <f t="shared" si="14"/>
        <v>0</v>
      </c>
      <c r="I92" s="8">
        <f t="shared" si="16"/>
        <v>0</v>
      </c>
      <c r="J92" s="46">
        <f t="shared" si="17"/>
        <v>5000.000000000018</v>
      </c>
      <c r="L92" s="77"/>
    </row>
    <row r="93" spans="2:12" ht="13.5" thickBot="1">
      <c r="B93" s="92"/>
      <c r="C93" s="57" t="s">
        <v>132</v>
      </c>
      <c r="D93" s="67"/>
      <c r="E93" s="20">
        <f t="shared" si="13"/>
        <v>0</v>
      </c>
      <c r="F93" s="20">
        <f t="shared" si="15"/>
        <v>0</v>
      </c>
      <c r="G93" s="9">
        <f t="shared" si="18"/>
        <v>0</v>
      </c>
      <c r="H93" s="9">
        <f t="shared" si="14"/>
        <v>0</v>
      </c>
      <c r="I93" s="9">
        <f t="shared" si="16"/>
        <v>0</v>
      </c>
      <c r="J93" s="47">
        <f t="shared" si="17"/>
        <v>4833.333333333351</v>
      </c>
      <c r="L93" s="78"/>
    </row>
    <row r="94" spans="2:12" ht="12.75">
      <c r="B94" s="93" t="s">
        <v>52</v>
      </c>
      <c r="C94" s="58" t="s">
        <v>133</v>
      </c>
      <c r="D94" s="65"/>
      <c r="E94" s="18">
        <f t="shared" si="13"/>
        <v>0</v>
      </c>
      <c r="F94" s="18">
        <f t="shared" si="15"/>
        <v>0</v>
      </c>
      <c r="G94" s="7">
        <f t="shared" si="18"/>
        <v>0</v>
      </c>
      <c r="H94" s="7">
        <f t="shared" si="14"/>
        <v>0</v>
      </c>
      <c r="I94" s="7">
        <f t="shared" si="16"/>
        <v>0</v>
      </c>
      <c r="J94" s="48">
        <f t="shared" si="17"/>
        <v>4666.666666666684</v>
      </c>
      <c r="L94" s="79"/>
    </row>
    <row r="95" spans="2:12" ht="12.75">
      <c r="B95" s="94"/>
      <c r="C95" s="59" t="s">
        <v>134</v>
      </c>
      <c r="D95" s="66"/>
      <c r="E95" s="18">
        <f t="shared" si="13"/>
        <v>0</v>
      </c>
      <c r="F95" s="19">
        <f t="shared" si="15"/>
        <v>0</v>
      </c>
      <c r="G95" s="8">
        <f t="shared" si="18"/>
        <v>0</v>
      </c>
      <c r="H95" s="8">
        <f t="shared" si="14"/>
        <v>0</v>
      </c>
      <c r="I95" s="8">
        <f t="shared" si="16"/>
        <v>0</v>
      </c>
      <c r="J95" s="46">
        <f t="shared" si="17"/>
        <v>4500.000000000017</v>
      </c>
      <c r="L95" s="80"/>
    </row>
    <row r="96" spans="2:12" ht="12.75">
      <c r="B96" s="94"/>
      <c r="C96" s="59" t="s">
        <v>135</v>
      </c>
      <c r="D96" s="66"/>
      <c r="E96" s="18">
        <f t="shared" si="13"/>
        <v>0</v>
      </c>
      <c r="F96" s="19">
        <f t="shared" si="15"/>
        <v>0</v>
      </c>
      <c r="G96" s="8">
        <f t="shared" si="18"/>
        <v>0</v>
      </c>
      <c r="H96" s="8">
        <f t="shared" si="14"/>
        <v>0</v>
      </c>
      <c r="I96" s="8">
        <f t="shared" si="16"/>
        <v>0</v>
      </c>
      <c r="J96" s="46">
        <f t="shared" si="17"/>
        <v>4333.33333333335</v>
      </c>
      <c r="L96" s="80"/>
    </row>
    <row r="97" spans="2:12" ht="12.75">
      <c r="B97" s="94"/>
      <c r="C97" s="59" t="s">
        <v>136</v>
      </c>
      <c r="D97" s="66"/>
      <c r="E97" s="18">
        <f t="shared" si="13"/>
        <v>0</v>
      </c>
      <c r="F97" s="19">
        <f t="shared" si="15"/>
        <v>0</v>
      </c>
      <c r="G97" s="8">
        <f t="shared" si="18"/>
        <v>0</v>
      </c>
      <c r="H97" s="8">
        <f t="shared" si="14"/>
        <v>0</v>
      </c>
      <c r="I97" s="8">
        <f t="shared" si="16"/>
        <v>0</v>
      </c>
      <c r="J97" s="46">
        <f t="shared" si="17"/>
        <v>4166.666666666683</v>
      </c>
      <c r="L97" s="80"/>
    </row>
    <row r="98" spans="2:14" ht="12.75">
      <c r="B98" s="94"/>
      <c r="C98" s="59" t="s">
        <v>137</v>
      </c>
      <c r="D98" s="66"/>
      <c r="E98" s="18">
        <f t="shared" si="13"/>
        <v>0</v>
      </c>
      <c r="F98" s="19">
        <f t="shared" si="15"/>
        <v>0</v>
      </c>
      <c r="G98" s="8">
        <f t="shared" si="18"/>
        <v>0</v>
      </c>
      <c r="H98" s="8">
        <f t="shared" si="14"/>
        <v>0</v>
      </c>
      <c r="I98" s="8">
        <f t="shared" si="16"/>
        <v>0</v>
      </c>
      <c r="J98" s="46">
        <f t="shared" si="17"/>
        <v>4000.000000000017</v>
      </c>
      <c r="L98" s="80"/>
      <c r="N98" s="45"/>
    </row>
    <row r="99" spans="2:12" ht="12.75">
      <c r="B99" s="94"/>
      <c r="C99" s="59" t="s">
        <v>138</v>
      </c>
      <c r="D99" s="66"/>
      <c r="E99" s="18">
        <f t="shared" si="13"/>
        <v>0</v>
      </c>
      <c r="F99" s="19">
        <f t="shared" si="15"/>
        <v>0</v>
      </c>
      <c r="G99" s="8">
        <f t="shared" si="18"/>
        <v>0</v>
      </c>
      <c r="H99" s="8">
        <f t="shared" si="14"/>
        <v>0</v>
      </c>
      <c r="I99" s="8">
        <f t="shared" si="16"/>
        <v>0</v>
      </c>
      <c r="J99" s="46">
        <f t="shared" si="17"/>
        <v>3833.3333333333503</v>
      </c>
      <c r="L99" s="80"/>
    </row>
    <row r="100" spans="2:12" ht="12.75">
      <c r="B100" s="94"/>
      <c r="C100" s="59" t="s">
        <v>139</v>
      </c>
      <c r="D100" s="66"/>
      <c r="E100" s="18">
        <f t="shared" si="13"/>
        <v>0</v>
      </c>
      <c r="F100" s="19">
        <f t="shared" si="15"/>
        <v>0</v>
      </c>
      <c r="G100" s="8">
        <f t="shared" si="18"/>
        <v>0</v>
      </c>
      <c r="H100" s="8">
        <f t="shared" si="14"/>
        <v>0</v>
      </c>
      <c r="I100" s="8">
        <f t="shared" si="16"/>
        <v>0</v>
      </c>
      <c r="J100" s="46">
        <f t="shared" si="17"/>
        <v>3666.666666666684</v>
      </c>
      <c r="L100" s="80"/>
    </row>
    <row r="101" spans="2:12" ht="12.75">
      <c r="B101" s="94"/>
      <c r="C101" s="59" t="s">
        <v>140</v>
      </c>
      <c r="D101" s="66"/>
      <c r="E101" s="18">
        <f aca="true" t="shared" si="19" ref="E101:E124">IF(D101&gt;0,23.482*D101^1.4148,0)</f>
        <v>0</v>
      </c>
      <c r="F101" s="19">
        <f t="shared" si="15"/>
        <v>0</v>
      </c>
      <c r="G101" s="8">
        <f t="shared" si="18"/>
        <v>0</v>
      </c>
      <c r="H101" s="8">
        <f aca="true" t="shared" si="20" ref="H101:H124">F101-G101</f>
        <v>0</v>
      </c>
      <c r="I101" s="8">
        <f t="shared" si="16"/>
        <v>0</v>
      </c>
      <c r="J101" s="46">
        <f t="shared" si="17"/>
        <v>3500.0000000000173</v>
      </c>
      <c r="L101" s="80"/>
    </row>
    <row r="102" spans="2:12" ht="12.75">
      <c r="B102" s="94"/>
      <c r="C102" s="59" t="s">
        <v>141</v>
      </c>
      <c r="D102" s="66"/>
      <c r="E102" s="18">
        <f t="shared" si="19"/>
        <v>0</v>
      </c>
      <c r="F102" s="19">
        <f aca="true" t="shared" si="21" ref="F102:F124">F101+E102</f>
        <v>0</v>
      </c>
      <c r="G102" s="8">
        <f t="shared" si="18"/>
        <v>0</v>
      </c>
      <c r="H102" s="8">
        <f t="shared" si="20"/>
        <v>0</v>
      </c>
      <c r="I102" s="8">
        <f aca="true" t="shared" si="22" ref="I102:I124">I101+G102</f>
        <v>0</v>
      </c>
      <c r="J102" s="46">
        <f t="shared" si="17"/>
        <v>3333.3333333333508</v>
      </c>
      <c r="L102" s="80"/>
    </row>
    <row r="103" spans="2:12" ht="12.75">
      <c r="B103" s="94"/>
      <c r="C103" s="59" t="s">
        <v>142</v>
      </c>
      <c r="D103" s="66"/>
      <c r="E103" s="18">
        <f t="shared" si="19"/>
        <v>0</v>
      </c>
      <c r="F103" s="19">
        <f t="shared" si="21"/>
        <v>0</v>
      </c>
      <c r="G103" s="8">
        <f t="shared" si="18"/>
        <v>0</v>
      </c>
      <c r="H103" s="8">
        <f t="shared" si="20"/>
        <v>0</v>
      </c>
      <c r="I103" s="8">
        <f t="shared" si="22"/>
        <v>0</v>
      </c>
      <c r="J103" s="46">
        <f t="shared" si="17"/>
        <v>3166.6666666666843</v>
      </c>
      <c r="L103" s="80"/>
    </row>
    <row r="104" spans="2:12" ht="12.75">
      <c r="B104" s="94"/>
      <c r="C104" s="59" t="s">
        <v>143</v>
      </c>
      <c r="D104" s="66"/>
      <c r="E104" s="18">
        <f t="shared" si="19"/>
        <v>0</v>
      </c>
      <c r="F104" s="19">
        <f t="shared" si="21"/>
        <v>0</v>
      </c>
      <c r="G104" s="8">
        <f t="shared" si="18"/>
        <v>0</v>
      </c>
      <c r="H104" s="8">
        <f t="shared" si="20"/>
        <v>0</v>
      </c>
      <c r="I104" s="8">
        <f t="shared" si="22"/>
        <v>0</v>
      </c>
      <c r="J104" s="46">
        <f t="shared" si="17"/>
        <v>3000.0000000000177</v>
      </c>
      <c r="L104" s="80"/>
    </row>
    <row r="105" spans="2:12" ht="12.75">
      <c r="B105" s="94"/>
      <c r="C105" s="59" t="s">
        <v>144</v>
      </c>
      <c r="D105" s="66"/>
      <c r="E105" s="18">
        <f t="shared" si="19"/>
        <v>0</v>
      </c>
      <c r="F105" s="19">
        <f t="shared" si="21"/>
        <v>0</v>
      </c>
      <c r="G105" s="8">
        <f t="shared" si="18"/>
        <v>0</v>
      </c>
      <c r="H105" s="8">
        <f t="shared" si="20"/>
        <v>0</v>
      </c>
      <c r="I105" s="8">
        <f t="shared" si="22"/>
        <v>0</v>
      </c>
      <c r="J105" s="46">
        <f t="shared" si="17"/>
        <v>2833.333333333351</v>
      </c>
      <c r="L105" s="80"/>
    </row>
    <row r="106" spans="2:12" ht="12.75">
      <c r="B106" s="94"/>
      <c r="C106" s="59" t="s">
        <v>145</v>
      </c>
      <c r="D106" s="66"/>
      <c r="E106" s="18">
        <f t="shared" si="19"/>
        <v>0</v>
      </c>
      <c r="F106" s="19">
        <f t="shared" si="21"/>
        <v>0</v>
      </c>
      <c r="G106" s="8">
        <f t="shared" si="18"/>
        <v>0</v>
      </c>
      <c r="H106" s="8">
        <f t="shared" si="20"/>
        <v>0</v>
      </c>
      <c r="I106" s="8">
        <f t="shared" si="22"/>
        <v>0</v>
      </c>
      <c r="J106" s="46">
        <f aca="true" t="shared" si="23" ref="J106:J122">(J105+G106)-G70-($J$5/90)</f>
        <v>2666.6666666666847</v>
      </c>
      <c r="L106" s="80"/>
    </row>
    <row r="107" spans="2:12" ht="12.75">
      <c r="B107" s="94"/>
      <c r="C107" s="59" t="s">
        <v>146</v>
      </c>
      <c r="D107" s="66"/>
      <c r="E107" s="18">
        <f t="shared" si="19"/>
        <v>0</v>
      </c>
      <c r="F107" s="19">
        <f t="shared" si="21"/>
        <v>0</v>
      </c>
      <c r="G107" s="8">
        <f t="shared" si="18"/>
        <v>0</v>
      </c>
      <c r="H107" s="8">
        <f t="shared" si="20"/>
        <v>0</v>
      </c>
      <c r="I107" s="8">
        <f t="shared" si="22"/>
        <v>0</v>
      </c>
      <c r="J107" s="46">
        <f t="shared" si="23"/>
        <v>2500.000000000018</v>
      </c>
      <c r="L107" s="80"/>
    </row>
    <row r="108" spans="2:12" ht="12.75">
      <c r="B108" s="94"/>
      <c r="C108" s="59" t="s">
        <v>147</v>
      </c>
      <c r="D108" s="66"/>
      <c r="E108" s="18">
        <f t="shared" si="19"/>
        <v>0</v>
      </c>
      <c r="F108" s="19">
        <f t="shared" si="21"/>
        <v>0</v>
      </c>
      <c r="G108" s="8">
        <f t="shared" si="18"/>
        <v>0</v>
      </c>
      <c r="H108" s="8">
        <f t="shared" si="20"/>
        <v>0</v>
      </c>
      <c r="I108" s="8">
        <f t="shared" si="22"/>
        <v>0</v>
      </c>
      <c r="J108" s="46">
        <f t="shared" si="23"/>
        <v>2333.3333333333517</v>
      </c>
      <c r="L108" s="80"/>
    </row>
    <row r="109" spans="2:12" ht="12.75">
      <c r="B109" s="94"/>
      <c r="C109" s="59" t="s">
        <v>148</v>
      </c>
      <c r="D109" s="66"/>
      <c r="E109" s="18">
        <f t="shared" si="19"/>
        <v>0</v>
      </c>
      <c r="F109" s="19">
        <f t="shared" si="21"/>
        <v>0</v>
      </c>
      <c r="G109" s="8">
        <f t="shared" si="18"/>
        <v>0</v>
      </c>
      <c r="H109" s="8">
        <f t="shared" si="20"/>
        <v>0</v>
      </c>
      <c r="I109" s="8">
        <f t="shared" si="22"/>
        <v>0</v>
      </c>
      <c r="J109" s="46">
        <f t="shared" si="23"/>
        <v>2166.666666666685</v>
      </c>
      <c r="L109" s="80"/>
    </row>
    <row r="110" spans="2:12" ht="12.75">
      <c r="B110" s="94"/>
      <c r="C110" s="59" t="s">
        <v>149</v>
      </c>
      <c r="D110" s="66"/>
      <c r="E110" s="18">
        <f t="shared" si="19"/>
        <v>0</v>
      </c>
      <c r="F110" s="19">
        <f t="shared" si="21"/>
        <v>0</v>
      </c>
      <c r="G110" s="8">
        <f t="shared" si="18"/>
        <v>0</v>
      </c>
      <c r="H110" s="8">
        <f t="shared" si="20"/>
        <v>0</v>
      </c>
      <c r="I110" s="8">
        <f t="shared" si="22"/>
        <v>0</v>
      </c>
      <c r="J110" s="46">
        <f t="shared" si="23"/>
        <v>2000.0000000000184</v>
      </c>
      <c r="L110" s="80"/>
    </row>
    <row r="111" spans="2:12" ht="12.75">
      <c r="B111" s="94"/>
      <c r="C111" s="59" t="s">
        <v>150</v>
      </c>
      <c r="D111" s="66"/>
      <c r="E111" s="18">
        <f t="shared" si="19"/>
        <v>0</v>
      </c>
      <c r="F111" s="19">
        <f t="shared" si="21"/>
        <v>0</v>
      </c>
      <c r="G111" s="8">
        <f t="shared" si="18"/>
        <v>0</v>
      </c>
      <c r="H111" s="8">
        <f t="shared" si="20"/>
        <v>0</v>
      </c>
      <c r="I111" s="8">
        <f t="shared" si="22"/>
        <v>0</v>
      </c>
      <c r="J111" s="46">
        <f t="shared" si="23"/>
        <v>1833.3333333333517</v>
      </c>
      <c r="L111" s="80"/>
    </row>
    <row r="112" spans="2:12" ht="12.75">
      <c r="B112" s="94"/>
      <c r="C112" s="59" t="s">
        <v>151</v>
      </c>
      <c r="D112" s="66"/>
      <c r="E112" s="18">
        <f t="shared" si="19"/>
        <v>0</v>
      </c>
      <c r="F112" s="19">
        <f t="shared" si="21"/>
        <v>0</v>
      </c>
      <c r="G112" s="8">
        <f t="shared" si="18"/>
        <v>0</v>
      </c>
      <c r="H112" s="8">
        <f t="shared" si="20"/>
        <v>0</v>
      </c>
      <c r="I112" s="8">
        <f t="shared" si="22"/>
        <v>0</v>
      </c>
      <c r="J112" s="46">
        <f t="shared" si="23"/>
        <v>1666.666666666685</v>
      </c>
      <c r="L112" s="80"/>
    </row>
    <row r="113" spans="2:12" ht="12.75">
      <c r="B113" s="94"/>
      <c r="C113" s="59" t="s">
        <v>152</v>
      </c>
      <c r="D113" s="66"/>
      <c r="E113" s="18">
        <f t="shared" si="19"/>
        <v>0</v>
      </c>
      <c r="F113" s="19">
        <f t="shared" si="21"/>
        <v>0</v>
      </c>
      <c r="G113" s="8">
        <f t="shared" si="18"/>
        <v>0</v>
      </c>
      <c r="H113" s="8">
        <f t="shared" si="20"/>
        <v>0</v>
      </c>
      <c r="I113" s="8">
        <f t="shared" si="22"/>
        <v>0</v>
      </c>
      <c r="J113" s="46">
        <f t="shared" si="23"/>
        <v>1500.0000000000182</v>
      </c>
      <c r="L113" s="80"/>
    </row>
    <row r="114" spans="2:12" ht="12.75">
      <c r="B114" s="94"/>
      <c r="C114" s="59" t="s">
        <v>153</v>
      </c>
      <c r="D114" s="66"/>
      <c r="E114" s="18">
        <f t="shared" si="19"/>
        <v>0</v>
      </c>
      <c r="F114" s="19">
        <f t="shared" si="21"/>
        <v>0</v>
      </c>
      <c r="G114" s="8">
        <f t="shared" si="18"/>
        <v>0</v>
      </c>
      <c r="H114" s="8">
        <f t="shared" si="20"/>
        <v>0</v>
      </c>
      <c r="I114" s="8">
        <f t="shared" si="22"/>
        <v>0</v>
      </c>
      <c r="J114" s="46">
        <f t="shared" si="23"/>
        <v>1333.3333333333514</v>
      </c>
      <c r="L114" s="80"/>
    </row>
    <row r="115" spans="2:12" ht="12.75">
      <c r="B115" s="94"/>
      <c r="C115" s="59" t="s">
        <v>154</v>
      </c>
      <c r="D115" s="66"/>
      <c r="E115" s="18">
        <f t="shared" si="19"/>
        <v>0</v>
      </c>
      <c r="F115" s="19">
        <f t="shared" si="21"/>
        <v>0</v>
      </c>
      <c r="G115" s="8">
        <f t="shared" si="18"/>
        <v>0</v>
      </c>
      <c r="H115" s="8">
        <f t="shared" si="20"/>
        <v>0</v>
      </c>
      <c r="I115" s="8">
        <f t="shared" si="22"/>
        <v>0</v>
      </c>
      <c r="J115" s="46">
        <f t="shared" si="23"/>
        <v>1166.6666666666847</v>
      </c>
      <c r="L115" s="80"/>
    </row>
    <row r="116" spans="2:12" ht="12.75">
      <c r="B116" s="94"/>
      <c r="C116" s="59" t="s">
        <v>155</v>
      </c>
      <c r="D116" s="66"/>
      <c r="E116" s="18">
        <f t="shared" si="19"/>
        <v>0</v>
      </c>
      <c r="F116" s="19">
        <f t="shared" si="21"/>
        <v>0</v>
      </c>
      <c r="G116" s="8">
        <f t="shared" si="18"/>
        <v>0</v>
      </c>
      <c r="H116" s="8">
        <f t="shared" si="20"/>
        <v>0</v>
      </c>
      <c r="I116" s="8">
        <f t="shared" si="22"/>
        <v>0</v>
      </c>
      <c r="J116" s="46">
        <f t="shared" si="23"/>
        <v>1000.0000000000181</v>
      </c>
      <c r="L116" s="80"/>
    </row>
    <row r="117" spans="2:12" ht="12.75">
      <c r="B117" s="94"/>
      <c r="C117" s="59" t="s">
        <v>156</v>
      </c>
      <c r="D117" s="66"/>
      <c r="E117" s="18">
        <f t="shared" si="19"/>
        <v>0</v>
      </c>
      <c r="F117" s="19">
        <f t="shared" si="21"/>
        <v>0</v>
      </c>
      <c r="G117" s="8">
        <f t="shared" si="18"/>
        <v>0</v>
      </c>
      <c r="H117" s="8">
        <f t="shared" si="20"/>
        <v>0</v>
      </c>
      <c r="I117" s="8">
        <f t="shared" si="22"/>
        <v>0</v>
      </c>
      <c r="J117" s="46">
        <f t="shared" si="23"/>
        <v>833.3333333333514</v>
      </c>
      <c r="L117" s="80"/>
    </row>
    <row r="118" spans="2:12" ht="12.75">
      <c r="B118" s="94"/>
      <c r="C118" s="59" t="s">
        <v>157</v>
      </c>
      <c r="D118" s="66"/>
      <c r="E118" s="18">
        <f t="shared" si="19"/>
        <v>0</v>
      </c>
      <c r="F118" s="19">
        <f t="shared" si="21"/>
        <v>0</v>
      </c>
      <c r="G118" s="8">
        <f t="shared" si="18"/>
        <v>0</v>
      </c>
      <c r="H118" s="8">
        <f t="shared" si="20"/>
        <v>0</v>
      </c>
      <c r="I118" s="8">
        <f t="shared" si="22"/>
        <v>0</v>
      </c>
      <c r="J118" s="46">
        <f t="shared" si="23"/>
        <v>666.6666666666848</v>
      </c>
      <c r="L118" s="80"/>
    </row>
    <row r="119" spans="2:12" ht="12.75">
      <c r="B119" s="94"/>
      <c r="C119" s="59" t="s">
        <v>158</v>
      </c>
      <c r="D119" s="66"/>
      <c r="E119" s="18">
        <f t="shared" si="19"/>
        <v>0</v>
      </c>
      <c r="F119" s="19">
        <f t="shared" si="21"/>
        <v>0</v>
      </c>
      <c r="G119" s="8">
        <f t="shared" si="18"/>
        <v>0</v>
      </c>
      <c r="H119" s="8">
        <f t="shared" si="20"/>
        <v>0</v>
      </c>
      <c r="I119" s="8">
        <f t="shared" si="22"/>
        <v>0</v>
      </c>
      <c r="J119" s="46">
        <f t="shared" si="23"/>
        <v>500.0000000000182</v>
      </c>
      <c r="L119" s="80"/>
    </row>
    <row r="120" spans="2:12" ht="12.75">
      <c r="B120" s="94"/>
      <c r="C120" s="59" t="s">
        <v>159</v>
      </c>
      <c r="D120" s="66"/>
      <c r="E120" s="18">
        <f t="shared" si="19"/>
        <v>0</v>
      </c>
      <c r="F120" s="19">
        <f t="shared" si="21"/>
        <v>0</v>
      </c>
      <c r="G120" s="8">
        <f t="shared" si="18"/>
        <v>0</v>
      </c>
      <c r="H120" s="8">
        <f t="shared" si="20"/>
        <v>0</v>
      </c>
      <c r="I120" s="8">
        <f t="shared" si="22"/>
        <v>0</v>
      </c>
      <c r="J120" s="46">
        <f t="shared" si="23"/>
        <v>333.33333333335156</v>
      </c>
      <c r="L120" s="80"/>
    </row>
    <row r="121" spans="2:12" ht="12.75">
      <c r="B121" s="94"/>
      <c r="C121" s="59" t="s">
        <v>160</v>
      </c>
      <c r="D121" s="66"/>
      <c r="E121" s="18">
        <f t="shared" si="19"/>
        <v>0</v>
      </c>
      <c r="F121" s="19">
        <f t="shared" si="21"/>
        <v>0</v>
      </c>
      <c r="G121" s="8">
        <f>E101</f>
        <v>0</v>
      </c>
      <c r="H121" s="8">
        <f t="shared" si="20"/>
        <v>0</v>
      </c>
      <c r="I121" s="8">
        <f t="shared" si="22"/>
        <v>0</v>
      </c>
      <c r="J121" s="46">
        <f t="shared" si="23"/>
        <v>166.6666666666849</v>
      </c>
      <c r="L121" s="80"/>
    </row>
    <row r="122" spans="2:12" ht="12.75">
      <c r="B122" s="94"/>
      <c r="C122" s="59" t="s">
        <v>161</v>
      </c>
      <c r="D122" s="66"/>
      <c r="E122" s="18">
        <f t="shared" si="19"/>
        <v>0</v>
      </c>
      <c r="F122" s="19">
        <f t="shared" si="21"/>
        <v>0</v>
      </c>
      <c r="G122" s="8">
        <f>E102</f>
        <v>0</v>
      </c>
      <c r="H122" s="8">
        <f t="shared" si="20"/>
        <v>0</v>
      </c>
      <c r="I122" s="8">
        <f t="shared" si="22"/>
        <v>0</v>
      </c>
      <c r="J122" s="46">
        <f t="shared" si="23"/>
        <v>1.8246737454319373E-11</v>
      </c>
      <c r="L122" s="80"/>
    </row>
    <row r="123" spans="2:12" ht="12.75">
      <c r="B123" s="94"/>
      <c r="C123" s="59" t="s">
        <v>162</v>
      </c>
      <c r="D123" s="66"/>
      <c r="E123" s="18">
        <f t="shared" si="19"/>
        <v>0</v>
      </c>
      <c r="F123" s="19">
        <f t="shared" si="21"/>
        <v>0</v>
      </c>
      <c r="G123" s="8">
        <f>E103</f>
        <v>0</v>
      </c>
      <c r="H123" s="8">
        <f t="shared" si="20"/>
        <v>0</v>
      </c>
      <c r="I123" s="8">
        <f t="shared" si="22"/>
        <v>0</v>
      </c>
      <c r="J123" s="46">
        <f>(J122+G123)-G85</f>
        <v>1.8246737454319373E-11</v>
      </c>
      <c r="L123" s="80"/>
    </row>
    <row r="124" spans="2:12" ht="13.5" thickBot="1">
      <c r="B124" s="95"/>
      <c r="C124" s="60" t="s">
        <v>163</v>
      </c>
      <c r="D124" s="67"/>
      <c r="E124" s="20">
        <f t="shared" si="19"/>
        <v>0</v>
      </c>
      <c r="F124" s="24">
        <f t="shared" si="21"/>
        <v>0</v>
      </c>
      <c r="G124" s="9">
        <f>E104</f>
        <v>0</v>
      </c>
      <c r="H124" s="9">
        <f t="shared" si="20"/>
        <v>0</v>
      </c>
      <c r="I124" s="9">
        <f t="shared" si="22"/>
        <v>0</v>
      </c>
      <c r="J124" s="47">
        <f>(J123+G124)-G86</f>
        <v>1.8246737454319373E-11</v>
      </c>
      <c r="L124" s="81"/>
    </row>
    <row r="125" ht="18" customHeight="1"/>
    <row r="126" spans="2:3" ht="12.75">
      <c r="B126" s="23" t="s">
        <v>68</v>
      </c>
      <c r="C126" t="s">
        <v>70</v>
      </c>
    </row>
    <row r="127" spans="2:3" ht="12.75">
      <c r="B127" s="23" t="s">
        <v>67</v>
      </c>
      <c r="C127" t="s">
        <v>69</v>
      </c>
    </row>
  </sheetData>
  <sheetProtection sheet="1" objects="1" scenarios="1"/>
  <mergeCells count="4">
    <mergeCell ref="B5:B32"/>
    <mergeCell ref="B33:B62"/>
    <mergeCell ref="B64:B93"/>
    <mergeCell ref="B94:B124"/>
  </mergeCells>
  <printOptions/>
  <pageMargins left="0" right="0" top="0.1968503937007874" bottom="0" header="0.5118110236220472" footer="0.5118110236220472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128"/>
  <sheetViews>
    <sheetView workbookViewId="0" topLeftCell="A1">
      <pane ySplit="2310" topLeftCell="BM5" activePane="bottomLeft" state="split"/>
      <selection pane="topLeft" activeCell="B1" sqref="B1"/>
      <selection pane="bottomLeft" activeCell="F27" sqref="F27"/>
    </sheetView>
  </sheetViews>
  <sheetFormatPr defaultColWidth="9.00390625" defaultRowHeight="12.75"/>
  <cols>
    <col min="1" max="1" width="2.875" style="0" customWidth="1"/>
    <col min="2" max="2" width="6.75390625" style="4" customWidth="1"/>
    <col min="3" max="3" width="7.75390625" style="0" customWidth="1"/>
    <col min="4" max="4" width="9.875" style="0" customWidth="1"/>
    <col min="5" max="5" width="9.625" style="0" customWidth="1"/>
    <col min="6" max="6" width="11.25390625" style="0" customWidth="1"/>
    <col min="7" max="7" width="8.875" style="0" customWidth="1"/>
    <col min="9" max="9" width="11.25390625" style="0" customWidth="1"/>
    <col min="10" max="10" width="10.125" style="6" customWidth="1"/>
    <col min="11" max="11" width="5.125" style="0" customWidth="1"/>
    <col min="12" max="12" width="15.75390625" style="0" customWidth="1"/>
  </cols>
  <sheetData>
    <row r="1" spans="2:12" ht="27.75" customHeight="1">
      <c r="B1" s="68" t="s">
        <v>172</v>
      </c>
      <c r="D1" s="2"/>
      <c r="F1" s="64" t="s">
        <v>165</v>
      </c>
      <c r="G1" s="1"/>
      <c r="H1" s="1"/>
      <c r="J1"/>
      <c r="L1" s="6"/>
    </row>
    <row r="2" spans="2:12" ht="21.75" customHeight="1">
      <c r="B2" s="63" t="s">
        <v>164</v>
      </c>
      <c r="E2" s="5"/>
      <c r="F2" s="2"/>
      <c r="G2" s="1"/>
      <c r="H2" s="1"/>
      <c r="I2" s="1"/>
      <c r="J2"/>
      <c r="L2" s="6"/>
    </row>
    <row r="3" spans="3:12" ht="13.5" customHeight="1" thickBot="1">
      <c r="C3" s="15"/>
      <c r="E3" s="4"/>
      <c r="I3" s="1"/>
      <c r="J3"/>
      <c r="L3" s="6"/>
    </row>
    <row r="4" spans="2:13" ht="40.5" customHeight="1" thickBot="1">
      <c r="B4" s="61" t="s">
        <v>48</v>
      </c>
      <c r="C4" s="50" t="s">
        <v>12</v>
      </c>
      <c r="D4" s="49" t="s">
        <v>20</v>
      </c>
      <c r="E4" s="21" t="s">
        <v>57</v>
      </c>
      <c r="F4" s="21" t="s">
        <v>19</v>
      </c>
      <c r="G4" s="21" t="s">
        <v>58</v>
      </c>
      <c r="H4" s="21" t="s">
        <v>18</v>
      </c>
      <c r="I4" s="21" t="s">
        <v>56</v>
      </c>
      <c r="J4" s="22" t="s">
        <v>66</v>
      </c>
      <c r="L4" s="62" t="s">
        <v>60</v>
      </c>
      <c r="M4" s="25"/>
    </row>
    <row r="5" spans="2:12" ht="12.75" customHeight="1">
      <c r="B5" s="85" t="s">
        <v>49</v>
      </c>
      <c r="C5" s="51" t="s">
        <v>21</v>
      </c>
      <c r="D5" s="65"/>
      <c r="E5" s="18">
        <f aca="true" t="shared" si="0" ref="E5:E37">IF(D5&gt;0,23.482*D5^1.4148,0)</f>
        <v>0</v>
      </c>
      <c r="F5" s="18">
        <f>E5</f>
        <v>0</v>
      </c>
      <c r="G5" s="7">
        <v>0</v>
      </c>
      <c r="H5" s="7">
        <f aca="true" t="shared" si="1" ref="H5:H37">F5-G5</f>
        <v>0</v>
      </c>
      <c r="I5" s="7">
        <f>G5</f>
        <v>0</v>
      </c>
      <c r="J5" s="69">
        <v>15000</v>
      </c>
      <c r="L5" s="70"/>
    </row>
    <row r="6" spans="2:12" ht="12.75">
      <c r="B6" s="86"/>
      <c r="C6" s="52" t="s">
        <v>22</v>
      </c>
      <c r="D6" s="66"/>
      <c r="E6" s="18">
        <f t="shared" si="0"/>
        <v>0</v>
      </c>
      <c r="F6" s="19">
        <f aca="true" t="shared" si="2" ref="F6:F38">F5+E6</f>
        <v>0</v>
      </c>
      <c r="G6" s="8">
        <v>0</v>
      </c>
      <c r="H6" s="8">
        <f t="shared" si="1"/>
        <v>0</v>
      </c>
      <c r="I6" s="8">
        <f aca="true" t="shared" si="3" ref="I6:I38">I5+G6</f>
        <v>0</v>
      </c>
      <c r="J6" s="46">
        <f aca="true" t="shared" si="4" ref="J6:J32">J5+G6</f>
        <v>15000</v>
      </c>
      <c r="L6" s="71"/>
    </row>
    <row r="7" spans="2:12" ht="12.75" customHeight="1">
      <c r="B7" s="86"/>
      <c r="C7" s="52" t="s">
        <v>23</v>
      </c>
      <c r="D7" s="66"/>
      <c r="E7" s="18">
        <f t="shared" si="0"/>
        <v>0</v>
      </c>
      <c r="F7" s="19">
        <f t="shared" si="2"/>
        <v>0</v>
      </c>
      <c r="G7" s="8">
        <v>0</v>
      </c>
      <c r="H7" s="8">
        <f t="shared" si="1"/>
        <v>0</v>
      </c>
      <c r="I7" s="8">
        <f t="shared" si="3"/>
        <v>0</v>
      </c>
      <c r="J7" s="46">
        <f t="shared" si="4"/>
        <v>15000</v>
      </c>
      <c r="L7" s="71"/>
    </row>
    <row r="8" spans="2:12" ht="12.75">
      <c r="B8" s="86"/>
      <c r="C8" s="52" t="s">
        <v>24</v>
      </c>
      <c r="D8" s="66"/>
      <c r="E8" s="18">
        <f t="shared" si="0"/>
        <v>0</v>
      </c>
      <c r="F8" s="19">
        <f t="shared" si="2"/>
        <v>0</v>
      </c>
      <c r="G8" s="8">
        <v>0</v>
      </c>
      <c r="H8" s="8">
        <f t="shared" si="1"/>
        <v>0</v>
      </c>
      <c r="I8" s="8">
        <f t="shared" si="3"/>
        <v>0</v>
      </c>
      <c r="J8" s="46">
        <f t="shared" si="4"/>
        <v>15000</v>
      </c>
      <c r="L8" s="71"/>
    </row>
    <row r="9" spans="2:12" ht="12.75">
      <c r="B9" s="86"/>
      <c r="C9" s="52" t="s">
        <v>25</v>
      </c>
      <c r="D9" s="66"/>
      <c r="E9" s="18">
        <f t="shared" si="0"/>
        <v>0</v>
      </c>
      <c r="F9" s="19">
        <f t="shared" si="2"/>
        <v>0</v>
      </c>
      <c r="G9" s="8">
        <v>0</v>
      </c>
      <c r="H9" s="8">
        <f t="shared" si="1"/>
        <v>0</v>
      </c>
      <c r="I9" s="8">
        <f t="shared" si="3"/>
        <v>0</v>
      </c>
      <c r="J9" s="46">
        <f t="shared" si="4"/>
        <v>15000</v>
      </c>
      <c r="L9" s="71"/>
    </row>
    <row r="10" spans="2:12" ht="12.75">
      <c r="B10" s="86"/>
      <c r="C10" s="52" t="s">
        <v>26</v>
      </c>
      <c r="D10" s="66"/>
      <c r="E10" s="18">
        <f t="shared" si="0"/>
        <v>0</v>
      </c>
      <c r="F10" s="19">
        <f t="shared" si="2"/>
        <v>0</v>
      </c>
      <c r="G10" s="8">
        <v>0</v>
      </c>
      <c r="H10" s="8">
        <f t="shared" si="1"/>
        <v>0</v>
      </c>
      <c r="I10" s="8">
        <f t="shared" si="3"/>
        <v>0</v>
      </c>
      <c r="J10" s="46">
        <f t="shared" si="4"/>
        <v>15000</v>
      </c>
      <c r="L10" s="71"/>
    </row>
    <row r="11" spans="2:12" ht="12.75">
      <c r="B11" s="86"/>
      <c r="C11" s="52" t="s">
        <v>27</v>
      </c>
      <c r="D11" s="66"/>
      <c r="E11" s="18">
        <f t="shared" si="0"/>
        <v>0</v>
      </c>
      <c r="F11" s="19">
        <f t="shared" si="2"/>
        <v>0</v>
      </c>
      <c r="G11" s="8">
        <v>0</v>
      </c>
      <c r="H11" s="8">
        <f t="shared" si="1"/>
        <v>0</v>
      </c>
      <c r="I11" s="8">
        <f t="shared" si="3"/>
        <v>0</v>
      </c>
      <c r="J11" s="46">
        <f t="shared" si="4"/>
        <v>15000</v>
      </c>
      <c r="L11" s="71"/>
    </row>
    <row r="12" spans="2:12" ht="12.75">
      <c r="B12" s="86"/>
      <c r="C12" s="52" t="s">
        <v>28</v>
      </c>
      <c r="D12" s="66"/>
      <c r="E12" s="18">
        <f t="shared" si="0"/>
        <v>0</v>
      </c>
      <c r="F12" s="19">
        <f t="shared" si="2"/>
        <v>0</v>
      </c>
      <c r="G12" s="8">
        <v>0</v>
      </c>
      <c r="H12" s="8">
        <f t="shared" si="1"/>
        <v>0</v>
      </c>
      <c r="I12" s="8">
        <f t="shared" si="3"/>
        <v>0</v>
      </c>
      <c r="J12" s="46">
        <f t="shared" si="4"/>
        <v>15000</v>
      </c>
      <c r="L12" s="71"/>
    </row>
    <row r="13" spans="2:12" ht="12.75">
      <c r="B13" s="86"/>
      <c r="C13" s="52" t="s">
        <v>29</v>
      </c>
      <c r="D13" s="66"/>
      <c r="E13" s="18">
        <f t="shared" si="0"/>
        <v>0</v>
      </c>
      <c r="F13" s="19">
        <f t="shared" si="2"/>
        <v>0</v>
      </c>
      <c r="G13" s="8">
        <v>0</v>
      </c>
      <c r="H13" s="8">
        <f t="shared" si="1"/>
        <v>0</v>
      </c>
      <c r="I13" s="8">
        <f t="shared" si="3"/>
        <v>0</v>
      </c>
      <c r="J13" s="46">
        <f t="shared" si="4"/>
        <v>15000</v>
      </c>
      <c r="L13" s="71"/>
    </row>
    <row r="14" spans="2:12" ht="12.75">
      <c r="B14" s="86"/>
      <c r="C14" s="52" t="s">
        <v>30</v>
      </c>
      <c r="D14" s="66"/>
      <c r="E14" s="18">
        <f t="shared" si="0"/>
        <v>0</v>
      </c>
      <c r="F14" s="19">
        <f t="shared" si="2"/>
        <v>0</v>
      </c>
      <c r="G14" s="8">
        <v>0</v>
      </c>
      <c r="H14" s="8">
        <f t="shared" si="1"/>
        <v>0</v>
      </c>
      <c r="I14" s="8">
        <f t="shared" si="3"/>
        <v>0</v>
      </c>
      <c r="J14" s="46">
        <f t="shared" si="4"/>
        <v>15000</v>
      </c>
      <c r="L14" s="71"/>
    </row>
    <row r="15" spans="2:12" ht="12.75">
      <c r="B15" s="86"/>
      <c r="C15" s="52" t="s">
        <v>31</v>
      </c>
      <c r="D15" s="66"/>
      <c r="E15" s="18">
        <f t="shared" si="0"/>
        <v>0</v>
      </c>
      <c r="F15" s="19">
        <f t="shared" si="2"/>
        <v>0</v>
      </c>
      <c r="G15" s="8">
        <v>0</v>
      </c>
      <c r="H15" s="8">
        <f t="shared" si="1"/>
        <v>0</v>
      </c>
      <c r="I15" s="8">
        <f t="shared" si="3"/>
        <v>0</v>
      </c>
      <c r="J15" s="46">
        <f t="shared" si="4"/>
        <v>15000</v>
      </c>
      <c r="L15" s="71"/>
    </row>
    <row r="16" spans="2:12" ht="12.75">
      <c r="B16" s="86"/>
      <c r="C16" s="52" t="s">
        <v>32</v>
      </c>
      <c r="D16" s="66"/>
      <c r="E16" s="18">
        <f t="shared" si="0"/>
        <v>0</v>
      </c>
      <c r="F16" s="19">
        <f t="shared" si="2"/>
        <v>0</v>
      </c>
      <c r="G16" s="8">
        <v>0</v>
      </c>
      <c r="H16" s="8">
        <f t="shared" si="1"/>
        <v>0</v>
      </c>
      <c r="I16" s="8">
        <f t="shared" si="3"/>
        <v>0</v>
      </c>
      <c r="J16" s="46">
        <f t="shared" si="4"/>
        <v>15000</v>
      </c>
      <c r="L16" s="71"/>
    </row>
    <row r="17" spans="2:12" ht="12.75">
      <c r="B17" s="86"/>
      <c r="C17" s="52" t="s">
        <v>33</v>
      </c>
      <c r="D17" s="66"/>
      <c r="E17" s="18">
        <f t="shared" si="0"/>
        <v>0</v>
      </c>
      <c r="F17" s="19">
        <f t="shared" si="2"/>
        <v>0</v>
      </c>
      <c r="G17" s="8">
        <v>0</v>
      </c>
      <c r="H17" s="8">
        <f t="shared" si="1"/>
        <v>0</v>
      </c>
      <c r="I17" s="8">
        <f t="shared" si="3"/>
        <v>0</v>
      </c>
      <c r="J17" s="46">
        <f t="shared" si="4"/>
        <v>15000</v>
      </c>
      <c r="L17" s="71"/>
    </row>
    <row r="18" spans="2:12" ht="12.75">
      <c r="B18" s="86"/>
      <c r="C18" s="52" t="s">
        <v>34</v>
      </c>
      <c r="D18" s="66"/>
      <c r="E18" s="18">
        <f t="shared" si="0"/>
        <v>0</v>
      </c>
      <c r="F18" s="19">
        <f t="shared" si="2"/>
        <v>0</v>
      </c>
      <c r="G18" s="8">
        <v>0</v>
      </c>
      <c r="H18" s="8">
        <f t="shared" si="1"/>
        <v>0</v>
      </c>
      <c r="I18" s="8">
        <f t="shared" si="3"/>
        <v>0</v>
      </c>
      <c r="J18" s="46">
        <f t="shared" si="4"/>
        <v>15000</v>
      </c>
      <c r="L18" s="71"/>
    </row>
    <row r="19" spans="2:12" ht="12.75">
      <c r="B19" s="86"/>
      <c r="C19" s="52" t="s">
        <v>35</v>
      </c>
      <c r="D19" s="66"/>
      <c r="E19" s="18">
        <f t="shared" si="0"/>
        <v>0</v>
      </c>
      <c r="F19" s="19">
        <f t="shared" si="2"/>
        <v>0</v>
      </c>
      <c r="G19" s="8">
        <v>0</v>
      </c>
      <c r="H19" s="8">
        <f t="shared" si="1"/>
        <v>0</v>
      </c>
      <c r="I19" s="8">
        <f t="shared" si="3"/>
        <v>0</v>
      </c>
      <c r="J19" s="46">
        <f t="shared" si="4"/>
        <v>15000</v>
      </c>
      <c r="L19" s="71"/>
    </row>
    <row r="20" spans="2:12" ht="12.75">
      <c r="B20" s="86"/>
      <c r="C20" s="52" t="s">
        <v>36</v>
      </c>
      <c r="D20" s="66"/>
      <c r="E20" s="18">
        <f t="shared" si="0"/>
        <v>0</v>
      </c>
      <c r="F20" s="19">
        <f t="shared" si="2"/>
        <v>0</v>
      </c>
      <c r="G20" s="8">
        <v>0</v>
      </c>
      <c r="H20" s="8">
        <f t="shared" si="1"/>
        <v>0</v>
      </c>
      <c r="I20" s="8">
        <f t="shared" si="3"/>
        <v>0</v>
      </c>
      <c r="J20" s="46">
        <f t="shared" si="4"/>
        <v>15000</v>
      </c>
      <c r="L20" s="71"/>
    </row>
    <row r="21" spans="2:12" ht="12.75">
      <c r="B21" s="86"/>
      <c r="C21" s="52" t="s">
        <v>13</v>
      </c>
      <c r="D21" s="66"/>
      <c r="E21" s="18">
        <f t="shared" si="0"/>
        <v>0</v>
      </c>
      <c r="F21" s="19">
        <f t="shared" si="2"/>
        <v>0</v>
      </c>
      <c r="G21" s="8">
        <v>0</v>
      </c>
      <c r="H21" s="8">
        <f t="shared" si="1"/>
        <v>0</v>
      </c>
      <c r="I21" s="8">
        <f t="shared" si="3"/>
        <v>0</v>
      </c>
      <c r="J21" s="46">
        <f t="shared" si="4"/>
        <v>15000</v>
      </c>
      <c r="L21" s="71"/>
    </row>
    <row r="22" spans="2:12" ht="12.75">
      <c r="B22" s="86"/>
      <c r="C22" s="52" t="s">
        <v>37</v>
      </c>
      <c r="D22" s="66"/>
      <c r="E22" s="18">
        <f t="shared" si="0"/>
        <v>0</v>
      </c>
      <c r="F22" s="19">
        <f t="shared" si="2"/>
        <v>0</v>
      </c>
      <c r="G22" s="8">
        <v>0</v>
      </c>
      <c r="H22" s="8">
        <f t="shared" si="1"/>
        <v>0</v>
      </c>
      <c r="I22" s="8">
        <f t="shared" si="3"/>
        <v>0</v>
      </c>
      <c r="J22" s="46">
        <f t="shared" si="4"/>
        <v>15000</v>
      </c>
      <c r="L22" s="71"/>
    </row>
    <row r="23" spans="2:12" ht="12.75">
      <c r="B23" s="86"/>
      <c r="C23" s="52" t="s">
        <v>38</v>
      </c>
      <c r="D23" s="66"/>
      <c r="E23" s="18">
        <f t="shared" si="0"/>
        <v>0</v>
      </c>
      <c r="F23" s="19">
        <f t="shared" si="2"/>
        <v>0</v>
      </c>
      <c r="G23" s="8">
        <v>0</v>
      </c>
      <c r="H23" s="8">
        <f t="shared" si="1"/>
        <v>0</v>
      </c>
      <c r="I23" s="8">
        <f t="shared" si="3"/>
        <v>0</v>
      </c>
      <c r="J23" s="46">
        <f t="shared" si="4"/>
        <v>15000</v>
      </c>
      <c r="L23" s="71"/>
    </row>
    <row r="24" spans="2:12" ht="12.75">
      <c r="B24" s="86"/>
      <c r="C24" s="52" t="s">
        <v>39</v>
      </c>
      <c r="D24" s="66"/>
      <c r="E24" s="18">
        <f t="shared" si="0"/>
        <v>0</v>
      </c>
      <c r="F24" s="19">
        <f t="shared" si="2"/>
        <v>0</v>
      </c>
      <c r="G24" s="8">
        <v>0</v>
      </c>
      <c r="H24" s="8">
        <f t="shared" si="1"/>
        <v>0</v>
      </c>
      <c r="I24" s="8">
        <f t="shared" si="3"/>
        <v>0</v>
      </c>
      <c r="J24" s="46">
        <f t="shared" si="4"/>
        <v>15000</v>
      </c>
      <c r="L24" s="71"/>
    </row>
    <row r="25" spans="2:12" ht="12.75">
      <c r="B25" s="86"/>
      <c r="C25" s="52" t="s">
        <v>40</v>
      </c>
      <c r="D25" s="66"/>
      <c r="E25" s="18">
        <f t="shared" si="0"/>
        <v>0</v>
      </c>
      <c r="F25" s="19">
        <f t="shared" si="2"/>
        <v>0</v>
      </c>
      <c r="G25" s="8">
        <f aca="true" t="shared" si="5" ref="G25:G32">E5</f>
        <v>0</v>
      </c>
      <c r="H25" s="8">
        <f t="shared" si="1"/>
        <v>0</v>
      </c>
      <c r="I25" s="8">
        <f t="shared" si="3"/>
        <v>0</v>
      </c>
      <c r="J25" s="46">
        <f t="shared" si="4"/>
        <v>15000</v>
      </c>
      <c r="L25" s="71"/>
    </row>
    <row r="26" spans="2:12" ht="12.75">
      <c r="B26" s="86"/>
      <c r="C26" s="52" t="s">
        <v>41</v>
      </c>
      <c r="D26" s="66"/>
      <c r="E26" s="18">
        <f t="shared" si="0"/>
        <v>0</v>
      </c>
      <c r="F26" s="19">
        <f t="shared" si="2"/>
        <v>0</v>
      </c>
      <c r="G26" s="8">
        <f t="shared" si="5"/>
        <v>0</v>
      </c>
      <c r="H26" s="8">
        <f t="shared" si="1"/>
        <v>0</v>
      </c>
      <c r="I26" s="8">
        <f t="shared" si="3"/>
        <v>0</v>
      </c>
      <c r="J26" s="46">
        <f t="shared" si="4"/>
        <v>15000</v>
      </c>
      <c r="L26" s="71"/>
    </row>
    <row r="27" spans="2:12" ht="12.75">
      <c r="B27" s="86"/>
      <c r="C27" s="52" t="s">
        <v>42</v>
      </c>
      <c r="D27" s="66"/>
      <c r="E27" s="18">
        <f t="shared" si="0"/>
        <v>0</v>
      </c>
      <c r="F27" s="19">
        <f t="shared" si="2"/>
        <v>0</v>
      </c>
      <c r="G27" s="8">
        <f t="shared" si="5"/>
        <v>0</v>
      </c>
      <c r="H27" s="8">
        <f t="shared" si="1"/>
        <v>0</v>
      </c>
      <c r="I27" s="8">
        <f t="shared" si="3"/>
        <v>0</v>
      </c>
      <c r="J27" s="46">
        <f t="shared" si="4"/>
        <v>15000</v>
      </c>
      <c r="L27" s="71"/>
    </row>
    <row r="28" spans="2:14" ht="12.75">
      <c r="B28" s="86"/>
      <c r="C28" s="52" t="s">
        <v>43</v>
      </c>
      <c r="D28" s="66"/>
      <c r="E28" s="18">
        <f t="shared" si="0"/>
        <v>0</v>
      </c>
      <c r="F28" s="19">
        <f t="shared" si="2"/>
        <v>0</v>
      </c>
      <c r="G28" s="8">
        <f t="shared" si="5"/>
        <v>0</v>
      </c>
      <c r="H28" s="8">
        <f t="shared" si="1"/>
        <v>0</v>
      </c>
      <c r="I28" s="8">
        <f t="shared" si="3"/>
        <v>0</v>
      </c>
      <c r="J28" s="46">
        <f t="shared" si="4"/>
        <v>15000</v>
      </c>
      <c r="L28" s="71"/>
      <c r="N28" s="1"/>
    </row>
    <row r="29" spans="2:14" ht="12.75">
      <c r="B29" s="86"/>
      <c r="C29" s="52" t="s">
        <v>44</v>
      </c>
      <c r="D29" s="66"/>
      <c r="E29" s="18">
        <f t="shared" si="0"/>
        <v>0</v>
      </c>
      <c r="F29" s="19">
        <f t="shared" si="2"/>
        <v>0</v>
      </c>
      <c r="G29" s="8">
        <f t="shared" si="5"/>
        <v>0</v>
      </c>
      <c r="H29" s="8">
        <f t="shared" si="1"/>
        <v>0</v>
      </c>
      <c r="I29" s="8">
        <f t="shared" si="3"/>
        <v>0</v>
      </c>
      <c r="J29" s="46">
        <f t="shared" si="4"/>
        <v>15000</v>
      </c>
      <c r="L29" s="71"/>
      <c r="N29" s="12"/>
    </row>
    <row r="30" spans="2:12" ht="12.75">
      <c r="B30" s="86"/>
      <c r="C30" s="52" t="s">
        <v>45</v>
      </c>
      <c r="D30" s="66"/>
      <c r="E30" s="18">
        <f t="shared" si="0"/>
        <v>0</v>
      </c>
      <c r="F30" s="19">
        <f t="shared" si="2"/>
        <v>0</v>
      </c>
      <c r="G30" s="8">
        <f t="shared" si="5"/>
        <v>0</v>
      </c>
      <c r="H30" s="8">
        <f t="shared" si="1"/>
        <v>0</v>
      </c>
      <c r="I30" s="8">
        <f t="shared" si="3"/>
        <v>0</v>
      </c>
      <c r="J30" s="46">
        <f t="shared" si="4"/>
        <v>15000</v>
      </c>
      <c r="L30" s="71"/>
    </row>
    <row r="31" spans="2:12" ht="12.75">
      <c r="B31" s="86"/>
      <c r="C31" s="52" t="s">
        <v>46</v>
      </c>
      <c r="D31" s="66"/>
      <c r="E31" s="18">
        <f t="shared" si="0"/>
        <v>0</v>
      </c>
      <c r="F31" s="19">
        <f t="shared" si="2"/>
        <v>0</v>
      </c>
      <c r="G31" s="8">
        <f t="shared" si="5"/>
        <v>0</v>
      </c>
      <c r="H31" s="8">
        <f t="shared" si="1"/>
        <v>0</v>
      </c>
      <c r="I31" s="8">
        <f t="shared" si="3"/>
        <v>0</v>
      </c>
      <c r="J31" s="46">
        <f t="shared" si="4"/>
        <v>15000</v>
      </c>
      <c r="L31" s="71"/>
    </row>
    <row r="32" spans="2:12" ht="12.75">
      <c r="B32" s="86"/>
      <c r="C32" s="82" t="s">
        <v>47</v>
      </c>
      <c r="D32" s="83"/>
      <c r="E32" s="18">
        <f t="shared" si="0"/>
        <v>0</v>
      </c>
      <c r="F32" s="19">
        <f t="shared" si="2"/>
        <v>0</v>
      </c>
      <c r="G32" s="8">
        <f t="shared" si="5"/>
        <v>0</v>
      </c>
      <c r="H32" s="8">
        <f t="shared" si="1"/>
        <v>0</v>
      </c>
      <c r="I32" s="8">
        <f t="shared" si="3"/>
        <v>0</v>
      </c>
      <c r="J32" s="46">
        <f t="shared" si="4"/>
        <v>15000</v>
      </c>
      <c r="L32" s="84"/>
    </row>
    <row r="33" spans="2:12" ht="13.5" thickBot="1">
      <c r="B33" s="87"/>
      <c r="C33" s="53" t="s">
        <v>166</v>
      </c>
      <c r="D33" s="67"/>
      <c r="E33" s="20">
        <f t="shared" si="0"/>
        <v>0</v>
      </c>
      <c r="F33" s="20">
        <f>F31+E33</f>
        <v>0</v>
      </c>
      <c r="G33" s="9">
        <f aca="true" t="shared" si="6" ref="G33:G52">E12</f>
        <v>0</v>
      </c>
      <c r="H33" s="9">
        <f t="shared" si="1"/>
        <v>0</v>
      </c>
      <c r="I33" s="9">
        <f>I31+G33</f>
        <v>0</v>
      </c>
      <c r="J33" s="47">
        <f>(J32+G33)-($J$5/90)</f>
        <v>14833.333333333334</v>
      </c>
      <c r="K33" s="23" t="s">
        <v>59</v>
      </c>
      <c r="L33" s="72"/>
    </row>
    <row r="34" spans="2:12" ht="12.75">
      <c r="B34" s="88" t="s">
        <v>50</v>
      </c>
      <c r="C34" s="54" t="s">
        <v>72</v>
      </c>
      <c r="D34" s="65"/>
      <c r="E34" s="18">
        <f t="shared" si="0"/>
        <v>0</v>
      </c>
      <c r="F34" s="18">
        <f t="shared" si="2"/>
        <v>0</v>
      </c>
      <c r="G34" s="7">
        <f t="shared" si="6"/>
        <v>0</v>
      </c>
      <c r="H34" s="7">
        <f t="shared" si="1"/>
        <v>0</v>
      </c>
      <c r="I34" s="7">
        <f t="shared" si="3"/>
        <v>0</v>
      </c>
      <c r="J34" s="48">
        <f aca="true" t="shared" si="7" ref="J34:J41">(J33+G34)-($J$5/90)</f>
        <v>14666.666666666668</v>
      </c>
      <c r="L34" s="73"/>
    </row>
    <row r="35" spans="2:12" ht="12.75">
      <c r="B35" s="89"/>
      <c r="C35" s="41" t="s">
        <v>73</v>
      </c>
      <c r="D35" s="66"/>
      <c r="E35" s="18">
        <f t="shared" si="0"/>
        <v>0</v>
      </c>
      <c r="F35" s="19">
        <f t="shared" si="2"/>
        <v>0</v>
      </c>
      <c r="G35" s="8">
        <f t="shared" si="6"/>
        <v>0</v>
      </c>
      <c r="H35" s="8">
        <f t="shared" si="1"/>
        <v>0</v>
      </c>
      <c r="I35" s="8">
        <f t="shared" si="3"/>
        <v>0</v>
      </c>
      <c r="J35" s="46">
        <f t="shared" si="7"/>
        <v>14500.000000000002</v>
      </c>
      <c r="L35" s="74"/>
    </row>
    <row r="36" spans="2:12" ht="12.75">
      <c r="B36" s="89"/>
      <c r="C36" s="41" t="s">
        <v>74</v>
      </c>
      <c r="D36" s="66"/>
      <c r="E36" s="18">
        <f t="shared" si="0"/>
        <v>0</v>
      </c>
      <c r="F36" s="19">
        <f t="shared" si="2"/>
        <v>0</v>
      </c>
      <c r="G36" s="8">
        <f t="shared" si="6"/>
        <v>0</v>
      </c>
      <c r="H36" s="8">
        <f t="shared" si="1"/>
        <v>0</v>
      </c>
      <c r="I36" s="8">
        <f t="shared" si="3"/>
        <v>0</v>
      </c>
      <c r="J36" s="46">
        <f t="shared" si="7"/>
        <v>14333.333333333336</v>
      </c>
      <c r="L36" s="74"/>
    </row>
    <row r="37" spans="2:12" ht="12.75">
      <c r="B37" s="89"/>
      <c r="C37" s="41" t="s">
        <v>75</v>
      </c>
      <c r="D37" s="66"/>
      <c r="E37" s="18">
        <f t="shared" si="0"/>
        <v>0</v>
      </c>
      <c r="F37" s="19">
        <f t="shared" si="2"/>
        <v>0</v>
      </c>
      <c r="G37" s="8">
        <f t="shared" si="6"/>
        <v>0</v>
      </c>
      <c r="H37" s="8">
        <f t="shared" si="1"/>
        <v>0</v>
      </c>
      <c r="I37" s="8">
        <f t="shared" si="3"/>
        <v>0</v>
      </c>
      <c r="J37" s="46">
        <f t="shared" si="7"/>
        <v>14166.66666666667</v>
      </c>
      <c r="L37" s="74"/>
    </row>
    <row r="38" spans="2:12" ht="12.75">
      <c r="B38" s="89"/>
      <c r="C38" s="41" t="s">
        <v>76</v>
      </c>
      <c r="D38" s="66"/>
      <c r="E38" s="18">
        <f aca="true" t="shared" si="8" ref="E38:E69">IF(D38&gt;0,23.482*D38^1.4148,0)</f>
        <v>0</v>
      </c>
      <c r="F38" s="19">
        <f t="shared" si="2"/>
        <v>0</v>
      </c>
      <c r="G38" s="8">
        <f t="shared" si="6"/>
        <v>0</v>
      </c>
      <c r="H38" s="8">
        <f aca="true" t="shared" si="9" ref="H38:H69">F38-G38</f>
        <v>0</v>
      </c>
      <c r="I38" s="8">
        <f t="shared" si="3"/>
        <v>0</v>
      </c>
      <c r="J38" s="46">
        <f t="shared" si="7"/>
        <v>14000.000000000004</v>
      </c>
      <c r="L38" s="74"/>
    </row>
    <row r="39" spans="2:12" ht="12.75">
      <c r="B39" s="89"/>
      <c r="C39" s="41" t="s">
        <v>77</v>
      </c>
      <c r="D39" s="66"/>
      <c r="E39" s="18">
        <f t="shared" si="8"/>
        <v>0</v>
      </c>
      <c r="F39" s="19">
        <f aca="true" t="shared" si="10" ref="F39:F70">F38+E39</f>
        <v>0</v>
      </c>
      <c r="G39" s="8">
        <f t="shared" si="6"/>
        <v>0</v>
      </c>
      <c r="H39" s="8">
        <f t="shared" si="9"/>
        <v>0</v>
      </c>
      <c r="I39" s="8">
        <f aca="true" t="shared" si="11" ref="I39:I70">I38+G39</f>
        <v>0</v>
      </c>
      <c r="J39" s="46">
        <f t="shared" si="7"/>
        <v>13833.333333333338</v>
      </c>
      <c r="L39" s="74"/>
    </row>
    <row r="40" spans="2:12" ht="12.75">
      <c r="B40" s="89"/>
      <c r="C40" s="41" t="s">
        <v>78</v>
      </c>
      <c r="D40" s="66"/>
      <c r="E40" s="18">
        <f t="shared" si="8"/>
        <v>0</v>
      </c>
      <c r="F40" s="19">
        <f t="shared" si="10"/>
        <v>0</v>
      </c>
      <c r="G40" s="8">
        <f t="shared" si="6"/>
        <v>0</v>
      </c>
      <c r="H40" s="8">
        <f t="shared" si="9"/>
        <v>0</v>
      </c>
      <c r="I40" s="8">
        <f t="shared" si="11"/>
        <v>0</v>
      </c>
      <c r="J40" s="46">
        <f t="shared" si="7"/>
        <v>13666.666666666672</v>
      </c>
      <c r="L40" s="74"/>
    </row>
    <row r="41" spans="2:12" ht="12.75">
      <c r="B41" s="89"/>
      <c r="C41" s="41" t="s">
        <v>79</v>
      </c>
      <c r="D41" s="66"/>
      <c r="E41" s="18">
        <f t="shared" si="8"/>
        <v>0</v>
      </c>
      <c r="F41" s="19">
        <f t="shared" si="10"/>
        <v>0</v>
      </c>
      <c r="G41" s="8">
        <f t="shared" si="6"/>
        <v>0</v>
      </c>
      <c r="H41" s="8">
        <f t="shared" si="9"/>
        <v>0</v>
      </c>
      <c r="I41" s="8">
        <f t="shared" si="11"/>
        <v>0</v>
      </c>
      <c r="J41" s="46">
        <f t="shared" si="7"/>
        <v>13500.000000000005</v>
      </c>
      <c r="L41" s="74"/>
    </row>
    <row r="42" spans="2:12" ht="12.75">
      <c r="B42" s="89"/>
      <c r="C42" s="41" t="s">
        <v>80</v>
      </c>
      <c r="D42" s="66"/>
      <c r="E42" s="18">
        <f t="shared" si="8"/>
        <v>0</v>
      </c>
      <c r="F42" s="19">
        <f t="shared" si="10"/>
        <v>0</v>
      </c>
      <c r="G42" s="8">
        <f t="shared" si="6"/>
        <v>0</v>
      </c>
      <c r="H42" s="8">
        <f t="shared" si="9"/>
        <v>0</v>
      </c>
      <c r="I42" s="8">
        <f t="shared" si="11"/>
        <v>0</v>
      </c>
      <c r="J42" s="46">
        <f>(J41+G42)-G6-($J$5/90)</f>
        <v>13333.33333333334</v>
      </c>
      <c r="K42" s="23" t="s">
        <v>65</v>
      </c>
      <c r="L42" s="74"/>
    </row>
    <row r="43" spans="2:12" ht="12.75">
      <c r="B43" s="89"/>
      <c r="C43" s="41" t="s">
        <v>81</v>
      </c>
      <c r="D43" s="66"/>
      <c r="E43" s="18">
        <f t="shared" si="8"/>
        <v>0</v>
      </c>
      <c r="F43" s="19">
        <f t="shared" si="10"/>
        <v>0</v>
      </c>
      <c r="G43" s="8">
        <f t="shared" si="6"/>
        <v>0</v>
      </c>
      <c r="H43" s="8">
        <f t="shared" si="9"/>
        <v>0</v>
      </c>
      <c r="I43" s="8">
        <f t="shared" si="11"/>
        <v>0</v>
      </c>
      <c r="J43" s="46">
        <f aca="true" t="shared" si="12" ref="J43:J106">(J42+G43)-G7-($J$5/90)</f>
        <v>13166.666666666673</v>
      </c>
      <c r="L43" s="74"/>
    </row>
    <row r="44" spans="2:12" ht="12.75">
      <c r="B44" s="89"/>
      <c r="C44" s="41" t="s">
        <v>82</v>
      </c>
      <c r="D44" s="66"/>
      <c r="E44" s="18">
        <f t="shared" si="8"/>
        <v>0</v>
      </c>
      <c r="F44" s="19">
        <f t="shared" si="10"/>
        <v>0</v>
      </c>
      <c r="G44" s="8">
        <f t="shared" si="6"/>
        <v>0</v>
      </c>
      <c r="H44" s="8">
        <f t="shared" si="9"/>
        <v>0</v>
      </c>
      <c r="I44" s="8">
        <f t="shared" si="11"/>
        <v>0</v>
      </c>
      <c r="J44" s="46">
        <f t="shared" si="12"/>
        <v>13000.000000000007</v>
      </c>
      <c r="L44" s="74"/>
    </row>
    <row r="45" spans="2:12" ht="12.75">
      <c r="B45" s="89"/>
      <c r="C45" s="41" t="s">
        <v>83</v>
      </c>
      <c r="D45" s="66"/>
      <c r="E45" s="18">
        <f t="shared" si="8"/>
        <v>0</v>
      </c>
      <c r="F45" s="19">
        <f t="shared" si="10"/>
        <v>0</v>
      </c>
      <c r="G45" s="8">
        <f t="shared" si="6"/>
        <v>0</v>
      </c>
      <c r="H45" s="8">
        <f t="shared" si="9"/>
        <v>0</v>
      </c>
      <c r="I45" s="8">
        <f t="shared" si="11"/>
        <v>0</v>
      </c>
      <c r="J45" s="46">
        <f t="shared" si="12"/>
        <v>12833.333333333341</v>
      </c>
      <c r="L45" s="74"/>
    </row>
    <row r="46" spans="2:12" ht="12.75">
      <c r="B46" s="89"/>
      <c r="C46" s="41" t="s">
        <v>84</v>
      </c>
      <c r="D46" s="66"/>
      <c r="E46" s="18">
        <f t="shared" si="8"/>
        <v>0</v>
      </c>
      <c r="F46" s="19">
        <f t="shared" si="10"/>
        <v>0</v>
      </c>
      <c r="G46" s="8">
        <f t="shared" si="6"/>
        <v>0</v>
      </c>
      <c r="H46" s="8">
        <f t="shared" si="9"/>
        <v>0</v>
      </c>
      <c r="I46" s="8">
        <f t="shared" si="11"/>
        <v>0</v>
      </c>
      <c r="J46" s="46">
        <f t="shared" si="12"/>
        <v>12666.666666666675</v>
      </c>
      <c r="L46" s="74"/>
    </row>
    <row r="47" spans="2:12" ht="12.75">
      <c r="B47" s="89"/>
      <c r="C47" s="41" t="s">
        <v>85</v>
      </c>
      <c r="D47" s="66"/>
      <c r="E47" s="18">
        <f t="shared" si="8"/>
        <v>0</v>
      </c>
      <c r="F47" s="19">
        <f t="shared" si="10"/>
        <v>0</v>
      </c>
      <c r="G47" s="8">
        <f t="shared" si="6"/>
        <v>0</v>
      </c>
      <c r="H47" s="8">
        <f t="shared" si="9"/>
        <v>0</v>
      </c>
      <c r="I47" s="8">
        <f t="shared" si="11"/>
        <v>0</v>
      </c>
      <c r="J47" s="46">
        <f t="shared" si="12"/>
        <v>12500.00000000001</v>
      </c>
      <c r="L47" s="74"/>
    </row>
    <row r="48" spans="2:12" ht="12.75">
      <c r="B48" s="89"/>
      <c r="C48" s="41" t="s">
        <v>86</v>
      </c>
      <c r="D48" s="66"/>
      <c r="E48" s="18">
        <f t="shared" si="8"/>
        <v>0</v>
      </c>
      <c r="F48" s="19">
        <f t="shared" si="10"/>
        <v>0</v>
      </c>
      <c r="G48" s="8">
        <f t="shared" si="6"/>
        <v>0</v>
      </c>
      <c r="H48" s="8">
        <f t="shared" si="9"/>
        <v>0</v>
      </c>
      <c r="I48" s="8">
        <f t="shared" si="11"/>
        <v>0</v>
      </c>
      <c r="J48" s="46">
        <f t="shared" si="12"/>
        <v>12333.333333333343</v>
      </c>
      <c r="L48" s="74"/>
    </row>
    <row r="49" spans="2:12" ht="12.75">
      <c r="B49" s="89"/>
      <c r="C49" s="41" t="s">
        <v>87</v>
      </c>
      <c r="D49" s="66"/>
      <c r="E49" s="18">
        <f t="shared" si="8"/>
        <v>0</v>
      </c>
      <c r="F49" s="19">
        <f t="shared" si="10"/>
        <v>0</v>
      </c>
      <c r="G49" s="8">
        <f t="shared" si="6"/>
        <v>0</v>
      </c>
      <c r="H49" s="8">
        <f t="shared" si="9"/>
        <v>0</v>
      </c>
      <c r="I49" s="8">
        <f t="shared" si="11"/>
        <v>0</v>
      </c>
      <c r="J49" s="46">
        <f t="shared" si="12"/>
        <v>12166.666666666677</v>
      </c>
      <c r="L49" s="74"/>
    </row>
    <row r="50" spans="2:12" ht="12.75">
      <c r="B50" s="89"/>
      <c r="C50" s="41" t="s">
        <v>88</v>
      </c>
      <c r="D50" s="66"/>
      <c r="E50" s="18">
        <f t="shared" si="8"/>
        <v>0</v>
      </c>
      <c r="F50" s="19">
        <f t="shared" si="10"/>
        <v>0</v>
      </c>
      <c r="G50" s="8">
        <f t="shared" si="6"/>
        <v>0</v>
      </c>
      <c r="H50" s="8">
        <f t="shared" si="9"/>
        <v>0</v>
      </c>
      <c r="I50" s="8">
        <f t="shared" si="11"/>
        <v>0</v>
      </c>
      <c r="J50" s="46">
        <f t="shared" si="12"/>
        <v>12000.000000000011</v>
      </c>
      <c r="L50" s="74"/>
    </row>
    <row r="51" spans="2:12" ht="12.75">
      <c r="B51" s="89"/>
      <c r="C51" s="41" t="s">
        <v>89</v>
      </c>
      <c r="D51" s="66"/>
      <c r="E51" s="18">
        <f t="shared" si="8"/>
        <v>0</v>
      </c>
      <c r="F51" s="19">
        <f t="shared" si="10"/>
        <v>0</v>
      </c>
      <c r="G51" s="8">
        <f t="shared" si="6"/>
        <v>0</v>
      </c>
      <c r="H51" s="8">
        <f t="shared" si="9"/>
        <v>0</v>
      </c>
      <c r="I51" s="8">
        <f t="shared" si="11"/>
        <v>0</v>
      </c>
      <c r="J51" s="46">
        <f t="shared" si="12"/>
        <v>11833.333333333345</v>
      </c>
      <c r="L51" s="74"/>
    </row>
    <row r="52" spans="2:12" ht="12.75">
      <c r="B52" s="89"/>
      <c r="C52" s="41" t="s">
        <v>90</v>
      </c>
      <c r="D52" s="66"/>
      <c r="E52" s="18">
        <f t="shared" si="8"/>
        <v>0</v>
      </c>
      <c r="F52" s="19">
        <f t="shared" si="10"/>
        <v>0</v>
      </c>
      <c r="G52" s="8">
        <f t="shared" si="6"/>
        <v>0</v>
      </c>
      <c r="H52" s="8">
        <f t="shared" si="9"/>
        <v>0</v>
      </c>
      <c r="I52" s="8">
        <f t="shared" si="11"/>
        <v>0</v>
      </c>
      <c r="J52" s="46">
        <f t="shared" si="12"/>
        <v>11666.666666666679</v>
      </c>
      <c r="L52" s="74"/>
    </row>
    <row r="53" spans="2:12" ht="12.75">
      <c r="B53" s="89"/>
      <c r="C53" s="41" t="s">
        <v>91</v>
      </c>
      <c r="D53" s="66"/>
      <c r="E53" s="18">
        <f t="shared" si="8"/>
        <v>0</v>
      </c>
      <c r="F53" s="19">
        <f t="shared" si="10"/>
        <v>0</v>
      </c>
      <c r="G53" s="8">
        <f>E33</f>
        <v>0</v>
      </c>
      <c r="H53" s="8">
        <f t="shared" si="9"/>
        <v>0</v>
      </c>
      <c r="I53" s="8">
        <f t="shared" si="11"/>
        <v>0</v>
      </c>
      <c r="J53" s="46">
        <f t="shared" si="12"/>
        <v>11500.000000000013</v>
      </c>
      <c r="L53" s="74"/>
    </row>
    <row r="54" spans="2:12" ht="12.75">
      <c r="B54" s="89"/>
      <c r="C54" s="41" t="s">
        <v>93</v>
      </c>
      <c r="D54" s="66"/>
      <c r="E54" s="18">
        <f t="shared" si="8"/>
        <v>0</v>
      </c>
      <c r="F54" s="19">
        <f t="shared" si="10"/>
        <v>0</v>
      </c>
      <c r="G54" s="8">
        <f>E34</f>
        <v>0</v>
      </c>
      <c r="H54" s="8">
        <f t="shared" si="9"/>
        <v>0</v>
      </c>
      <c r="I54" s="8">
        <f t="shared" si="11"/>
        <v>0</v>
      </c>
      <c r="J54" s="46">
        <f t="shared" si="12"/>
        <v>11333.333333333347</v>
      </c>
      <c r="L54" s="74"/>
    </row>
    <row r="55" spans="2:12" ht="12.75">
      <c r="B55" s="89"/>
      <c r="C55" s="41" t="s">
        <v>94</v>
      </c>
      <c r="D55" s="66"/>
      <c r="E55" s="18">
        <f t="shared" si="8"/>
        <v>0</v>
      </c>
      <c r="F55" s="19">
        <f t="shared" si="10"/>
        <v>0</v>
      </c>
      <c r="G55" s="8">
        <f>E35</f>
        <v>0</v>
      </c>
      <c r="H55" s="8">
        <f t="shared" si="9"/>
        <v>0</v>
      </c>
      <c r="I55" s="8">
        <f t="shared" si="11"/>
        <v>0</v>
      </c>
      <c r="J55" s="46">
        <f t="shared" si="12"/>
        <v>11166.66666666668</v>
      </c>
      <c r="L55" s="74"/>
    </row>
    <row r="56" spans="2:12" ht="12.75">
      <c r="B56" s="89"/>
      <c r="C56" s="41" t="s">
        <v>95</v>
      </c>
      <c r="D56" s="66"/>
      <c r="E56" s="18">
        <f t="shared" si="8"/>
        <v>0</v>
      </c>
      <c r="F56" s="19">
        <f t="shared" si="10"/>
        <v>0</v>
      </c>
      <c r="G56" s="8">
        <f>E36</f>
        <v>0</v>
      </c>
      <c r="H56" s="8">
        <f t="shared" si="9"/>
        <v>0</v>
      </c>
      <c r="I56" s="8">
        <f t="shared" si="11"/>
        <v>0</v>
      </c>
      <c r="J56" s="46">
        <f t="shared" si="12"/>
        <v>11000.000000000015</v>
      </c>
      <c r="L56" s="74"/>
    </row>
    <row r="57" spans="2:12" ht="12.75">
      <c r="B57" s="89"/>
      <c r="C57" s="41" t="s">
        <v>96</v>
      </c>
      <c r="D57" s="66"/>
      <c r="E57" s="18">
        <f t="shared" si="8"/>
        <v>0</v>
      </c>
      <c r="F57" s="19">
        <f t="shared" si="10"/>
        <v>0</v>
      </c>
      <c r="G57" s="8">
        <f>E37</f>
        <v>0</v>
      </c>
      <c r="H57" s="8">
        <f t="shared" si="9"/>
        <v>0</v>
      </c>
      <c r="I57" s="8">
        <f t="shared" si="11"/>
        <v>0</v>
      </c>
      <c r="J57" s="46">
        <f t="shared" si="12"/>
        <v>10833.333333333348</v>
      </c>
      <c r="L57" s="74"/>
    </row>
    <row r="58" spans="2:12" ht="12.75">
      <c r="B58" s="89"/>
      <c r="C58" s="41" t="s">
        <v>97</v>
      </c>
      <c r="D58" s="66"/>
      <c r="E58" s="18">
        <f t="shared" si="8"/>
        <v>0</v>
      </c>
      <c r="F58" s="19">
        <f t="shared" si="10"/>
        <v>0</v>
      </c>
      <c r="G58" s="8">
        <f aca="true" t="shared" si="13" ref="G58:G89">E38</f>
        <v>0</v>
      </c>
      <c r="H58" s="8">
        <f t="shared" si="9"/>
        <v>0</v>
      </c>
      <c r="I58" s="8">
        <f t="shared" si="11"/>
        <v>0</v>
      </c>
      <c r="J58" s="46">
        <f t="shared" si="12"/>
        <v>10666.666666666682</v>
      </c>
      <c r="L58" s="74"/>
    </row>
    <row r="59" spans="2:12" ht="12.75">
      <c r="B59" s="89"/>
      <c r="C59" s="41" t="s">
        <v>98</v>
      </c>
      <c r="D59" s="66"/>
      <c r="E59" s="18">
        <f t="shared" si="8"/>
        <v>0</v>
      </c>
      <c r="F59" s="19">
        <f t="shared" si="10"/>
        <v>0</v>
      </c>
      <c r="G59" s="8">
        <f t="shared" si="13"/>
        <v>0</v>
      </c>
      <c r="H59" s="8">
        <f t="shared" si="9"/>
        <v>0</v>
      </c>
      <c r="I59" s="8">
        <f t="shared" si="11"/>
        <v>0</v>
      </c>
      <c r="J59" s="46">
        <f t="shared" si="12"/>
        <v>10500.000000000016</v>
      </c>
      <c r="L59" s="74"/>
    </row>
    <row r="60" spans="2:12" ht="12.75">
      <c r="B60" s="89"/>
      <c r="C60" s="41" t="s">
        <v>99</v>
      </c>
      <c r="D60" s="66"/>
      <c r="E60" s="18">
        <f t="shared" si="8"/>
        <v>0</v>
      </c>
      <c r="F60" s="19">
        <f t="shared" si="10"/>
        <v>0</v>
      </c>
      <c r="G60" s="8">
        <f t="shared" si="13"/>
        <v>0</v>
      </c>
      <c r="H60" s="8">
        <f t="shared" si="9"/>
        <v>0</v>
      </c>
      <c r="I60" s="8">
        <f t="shared" si="11"/>
        <v>0</v>
      </c>
      <c r="J60" s="46">
        <f t="shared" si="12"/>
        <v>10333.33333333335</v>
      </c>
      <c r="L60" s="74"/>
    </row>
    <row r="61" spans="2:12" ht="12.75">
      <c r="B61" s="89"/>
      <c r="C61" s="41" t="s">
        <v>100</v>
      </c>
      <c r="D61" s="66"/>
      <c r="E61" s="18">
        <f t="shared" si="8"/>
        <v>0</v>
      </c>
      <c r="F61" s="19">
        <f t="shared" si="10"/>
        <v>0</v>
      </c>
      <c r="G61" s="8">
        <f t="shared" si="13"/>
        <v>0</v>
      </c>
      <c r="H61" s="8">
        <f t="shared" si="9"/>
        <v>0</v>
      </c>
      <c r="I61" s="8">
        <f t="shared" si="11"/>
        <v>0</v>
      </c>
      <c r="J61" s="46">
        <f t="shared" si="12"/>
        <v>10166.666666666684</v>
      </c>
      <c r="L61" s="74"/>
    </row>
    <row r="62" spans="2:12" ht="12.75">
      <c r="B62" s="89"/>
      <c r="C62" s="41" t="s">
        <v>101</v>
      </c>
      <c r="D62" s="66"/>
      <c r="E62" s="18">
        <f t="shared" si="8"/>
        <v>0</v>
      </c>
      <c r="F62" s="19">
        <f t="shared" si="10"/>
        <v>0</v>
      </c>
      <c r="G62" s="8">
        <f t="shared" si="13"/>
        <v>0</v>
      </c>
      <c r="H62" s="8">
        <f t="shared" si="9"/>
        <v>0</v>
      </c>
      <c r="I62" s="8">
        <f t="shared" si="11"/>
        <v>0</v>
      </c>
      <c r="J62" s="46">
        <f t="shared" si="12"/>
        <v>10000.000000000018</v>
      </c>
      <c r="L62" s="74"/>
    </row>
    <row r="63" spans="2:12" ht="12.75">
      <c r="B63" s="89"/>
      <c r="C63" s="41" t="s">
        <v>102</v>
      </c>
      <c r="D63" s="66"/>
      <c r="E63" s="18">
        <f t="shared" si="8"/>
        <v>0</v>
      </c>
      <c r="F63" s="19">
        <f t="shared" si="10"/>
        <v>0</v>
      </c>
      <c r="G63" s="8">
        <f t="shared" si="13"/>
        <v>0</v>
      </c>
      <c r="H63" s="8">
        <f t="shared" si="9"/>
        <v>0</v>
      </c>
      <c r="I63" s="8">
        <f t="shared" si="11"/>
        <v>0</v>
      </c>
      <c r="J63" s="46">
        <f t="shared" si="12"/>
        <v>9833.333333333352</v>
      </c>
      <c r="L63" s="74"/>
    </row>
    <row r="64" spans="2:12" ht="13.5" thickBot="1">
      <c r="B64" s="44"/>
      <c r="C64" s="43" t="s">
        <v>92</v>
      </c>
      <c r="D64" s="67"/>
      <c r="E64" s="20">
        <f t="shared" si="8"/>
        <v>0</v>
      </c>
      <c r="F64" s="20">
        <f t="shared" si="10"/>
        <v>0</v>
      </c>
      <c r="G64" s="9">
        <f t="shared" si="13"/>
        <v>0</v>
      </c>
      <c r="H64" s="9">
        <f t="shared" si="9"/>
        <v>0</v>
      </c>
      <c r="I64" s="9">
        <f t="shared" si="11"/>
        <v>0</v>
      </c>
      <c r="J64" s="47">
        <f t="shared" si="12"/>
        <v>9666.666666666686</v>
      </c>
      <c r="L64" s="75"/>
    </row>
    <row r="65" spans="2:12" ht="12.75">
      <c r="B65" s="90" t="s">
        <v>51</v>
      </c>
      <c r="C65" s="55" t="s">
        <v>103</v>
      </c>
      <c r="D65" s="65"/>
      <c r="E65" s="18">
        <f t="shared" si="8"/>
        <v>0</v>
      </c>
      <c r="F65" s="18">
        <f t="shared" si="10"/>
        <v>0</v>
      </c>
      <c r="G65" s="7">
        <f t="shared" si="13"/>
        <v>0</v>
      </c>
      <c r="H65" s="7">
        <f t="shared" si="9"/>
        <v>0</v>
      </c>
      <c r="I65" s="7">
        <f t="shared" si="11"/>
        <v>0</v>
      </c>
      <c r="J65" s="48">
        <f t="shared" si="12"/>
        <v>9500.00000000002</v>
      </c>
      <c r="L65" s="76"/>
    </row>
    <row r="66" spans="2:12" ht="12.75">
      <c r="B66" s="91"/>
      <c r="C66" s="56" t="s">
        <v>104</v>
      </c>
      <c r="D66" s="66"/>
      <c r="E66" s="18">
        <f t="shared" si="8"/>
        <v>0</v>
      </c>
      <c r="F66" s="19">
        <f t="shared" si="10"/>
        <v>0</v>
      </c>
      <c r="G66" s="8">
        <f t="shared" si="13"/>
        <v>0</v>
      </c>
      <c r="H66" s="8">
        <f t="shared" si="9"/>
        <v>0</v>
      </c>
      <c r="I66" s="8">
        <f t="shared" si="11"/>
        <v>0</v>
      </c>
      <c r="J66" s="46">
        <f t="shared" si="12"/>
        <v>9333.333333333354</v>
      </c>
      <c r="L66" s="77"/>
    </row>
    <row r="67" spans="2:12" ht="12.75">
      <c r="B67" s="91"/>
      <c r="C67" s="56" t="s">
        <v>105</v>
      </c>
      <c r="D67" s="66"/>
      <c r="E67" s="18">
        <f t="shared" si="8"/>
        <v>0</v>
      </c>
      <c r="F67" s="19">
        <f t="shared" si="10"/>
        <v>0</v>
      </c>
      <c r="G67" s="8">
        <f t="shared" si="13"/>
        <v>0</v>
      </c>
      <c r="H67" s="8">
        <f t="shared" si="9"/>
        <v>0</v>
      </c>
      <c r="I67" s="8">
        <f t="shared" si="11"/>
        <v>0</v>
      </c>
      <c r="J67" s="46">
        <f t="shared" si="12"/>
        <v>9166.666666666688</v>
      </c>
      <c r="L67" s="77"/>
    </row>
    <row r="68" spans="2:12" ht="12.75">
      <c r="B68" s="91"/>
      <c r="C68" s="56" t="s">
        <v>106</v>
      </c>
      <c r="D68" s="66"/>
      <c r="E68" s="18">
        <f t="shared" si="8"/>
        <v>0</v>
      </c>
      <c r="F68" s="19">
        <f t="shared" si="10"/>
        <v>0</v>
      </c>
      <c r="G68" s="8">
        <f t="shared" si="13"/>
        <v>0</v>
      </c>
      <c r="H68" s="8">
        <f t="shared" si="9"/>
        <v>0</v>
      </c>
      <c r="I68" s="8">
        <f t="shared" si="11"/>
        <v>0</v>
      </c>
      <c r="J68" s="46">
        <f t="shared" si="12"/>
        <v>9000.000000000022</v>
      </c>
      <c r="L68" s="77"/>
    </row>
    <row r="69" spans="2:12" ht="12.75">
      <c r="B69" s="91"/>
      <c r="C69" s="56" t="s">
        <v>107</v>
      </c>
      <c r="D69" s="66"/>
      <c r="E69" s="18">
        <f t="shared" si="8"/>
        <v>0</v>
      </c>
      <c r="F69" s="19">
        <f t="shared" si="10"/>
        <v>0</v>
      </c>
      <c r="G69" s="8">
        <f t="shared" si="13"/>
        <v>0</v>
      </c>
      <c r="H69" s="8">
        <f t="shared" si="9"/>
        <v>0</v>
      </c>
      <c r="I69" s="8">
        <f t="shared" si="11"/>
        <v>0</v>
      </c>
      <c r="J69" s="46">
        <f t="shared" si="12"/>
        <v>8833.333333333356</v>
      </c>
      <c r="L69" s="77"/>
    </row>
    <row r="70" spans="2:12" ht="12.75">
      <c r="B70" s="91"/>
      <c r="C70" s="56" t="s">
        <v>108</v>
      </c>
      <c r="D70" s="66"/>
      <c r="E70" s="18">
        <f aca="true" t="shared" si="14" ref="E70:E101">IF(D70&gt;0,23.482*D70^1.4148,0)</f>
        <v>0</v>
      </c>
      <c r="F70" s="19">
        <f t="shared" si="10"/>
        <v>0</v>
      </c>
      <c r="G70" s="8">
        <f t="shared" si="13"/>
        <v>0</v>
      </c>
      <c r="H70" s="8">
        <f aca="true" t="shared" si="15" ref="H70:H101">F70-G70</f>
        <v>0</v>
      </c>
      <c r="I70" s="8">
        <f t="shared" si="11"/>
        <v>0</v>
      </c>
      <c r="J70" s="46">
        <f t="shared" si="12"/>
        <v>8666.66666666669</v>
      </c>
      <c r="L70" s="77"/>
    </row>
    <row r="71" spans="2:12" ht="12.75">
      <c r="B71" s="91"/>
      <c r="C71" s="56" t="s">
        <v>109</v>
      </c>
      <c r="D71" s="66"/>
      <c r="E71" s="18">
        <f t="shared" si="14"/>
        <v>0</v>
      </c>
      <c r="F71" s="19">
        <f aca="true" t="shared" si="16" ref="F71:F102">F70+E71</f>
        <v>0</v>
      </c>
      <c r="G71" s="8">
        <f t="shared" si="13"/>
        <v>0</v>
      </c>
      <c r="H71" s="8">
        <f t="shared" si="15"/>
        <v>0</v>
      </c>
      <c r="I71" s="8">
        <f aca="true" t="shared" si="17" ref="I71:I102">I70+G71</f>
        <v>0</v>
      </c>
      <c r="J71" s="46">
        <f t="shared" si="12"/>
        <v>8500.000000000024</v>
      </c>
      <c r="L71" s="77"/>
    </row>
    <row r="72" spans="2:12" ht="12.75">
      <c r="B72" s="91"/>
      <c r="C72" s="56" t="s">
        <v>110</v>
      </c>
      <c r="D72" s="66"/>
      <c r="E72" s="18">
        <f t="shared" si="14"/>
        <v>0</v>
      </c>
      <c r="F72" s="19">
        <f t="shared" si="16"/>
        <v>0</v>
      </c>
      <c r="G72" s="8">
        <f t="shared" si="13"/>
        <v>0</v>
      </c>
      <c r="H72" s="8">
        <f t="shared" si="15"/>
        <v>0</v>
      </c>
      <c r="I72" s="8">
        <f t="shared" si="17"/>
        <v>0</v>
      </c>
      <c r="J72" s="46">
        <f t="shared" si="12"/>
        <v>8333.333333333358</v>
      </c>
      <c r="L72" s="77"/>
    </row>
    <row r="73" spans="2:12" ht="12.75">
      <c r="B73" s="91"/>
      <c r="C73" s="56" t="s">
        <v>111</v>
      </c>
      <c r="D73" s="66"/>
      <c r="E73" s="18">
        <f t="shared" si="14"/>
        <v>0</v>
      </c>
      <c r="F73" s="19">
        <f t="shared" si="16"/>
        <v>0</v>
      </c>
      <c r="G73" s="8">
        <f t="shared" si="13"/>
        <v>0</v>
      </c>
      <c r="H73" s="8">
        <f t="shared" si="15"/>
        <v>0</v>
      </c>
      <c r="I73" s="8">
        <f t="shared" si="17"/>
        <v>0</v>
      </c>
      <c r="J73" s="46">
        <f t="shared" si="12"/>
        <v>8166.666666666691</v>
      </c>
      <c r="L73" s="77"/>
    </row>
    <row r="74" spans="2:12" ht="12.75">
      <c r="B74" s="91"/>
      <c r="C74" s="56" t="s">
        <v>112</v>
      </c>
      <c r="D74" s="66"/>
      <c r="E74" s="18">
        <f t="shared" si="14"/>
        <v>0</v>
      </c>
      <c r="F74" s="19">
        <f t="shared" si="16"/>
        <v>0</v>
      </c>
      <c r="G74" s="8">
        <f t="shared" si="13"/>
        <v>0</v>
      </c>
      <c r="H74" s="8">
        <f t="shared" si="15"/>
        <v>0</v>
      </c>
      <c r="I74" s="8">
        <f t="shared" si="17"/>
        <v>0</v>
      </c>
      <c r="J74" s="46">
        <f t="shared" si="12"/>
        <v>8000.000000000024</v>
      </c>
      <c r="L74" s="77"/>
    </row>
    <row r="75" spans="2:12" ht="12.75">
      <c r="B75" s="91"/>
      <c r="C75" s="56" t="s">
        <v>113</v>
      </c>
      <c r="D75" s="66"/>
      <c r="E75" s="18">
        <f t="shared" si="14"/>
        <v>0</v>
      </c>
      <c r="F75" s="19">
        <f t="shared" si="16"/>
        <v>0</v>
      </c>
      <c r="G75" s="8">
        <f t="shared" si="13"/>
        <v>0</v>
      </c>
      <c r="H75" s="8">
        <f t="shared" si="15"/>
        <v>0</v>
      </c>
      <c r="I75" s="8">
        <f t="shared" si="17"/>
        <v>0</v>
      </c>
      <c r="J75" s="46">
        <f t="shared" si="12"/>
        <v>7833.333333333357</v>
      </c>
      <c r="L75" s="77"/>
    </row>
    <row r="76" spans="2:12" ht="12.75">
      <c r="B76" s="91"/>
      <c r="C76" s="56" t="s">
        <v>114</v>
      </c>
      <c r="D76" s="66"/>
      <c r="E76" s="18">
        <f t="shared" si="14"/>
        <v>0</v>
      </c>
      <c r="F76" s="19">
        <f t="shared" si="16"/>
        <v>0</v>
      </c>
      <c r="G76" s="8">
        <f t="shared" si="13"/>
        <v>0</v>
      </c>
      <c r="H76" s="8">
        <f t="shared" si="15"/>
        <v>0</v>
      </c>
      <c r="I76" s="8">
        <f t="shared" si="17"/>
        <v>0</v>
      </c>
      <c r="J76" s="46">
        <f t="shared" si="12"/>
        <v>7666.66666666669</v>
      </c>
      <c r="L76" s="77"/>
    </row>
    <row r="77" spans="2:12" ht="12.75">
      <c r="B77" s="91"/>
      <c r="C77" s="56" t="s">
        <v>115</v>
      </c>
      <c r="D77" s="66"/>
      <c r="E77" s="18">
        <f t="shared" si="14"/>
        <v>0</v>
      </c>
      <c r="F77" s="19">
        <f t="shared" si="16"/>
        <v>0</v>
      </c>
      <c r="G77" s="8">
        <f t="shared" si="13"/>
        <v>0</v>
      </c>
      <c r="H77" s="8">
        <f t="shared" si="15"/>
        <v>0</v>
      </c>
      <c r="I77" s="8">
        <f t="shared" si="17"/>
        <v>0</v>
      </c>
      <c r="J77" s="46">
        <f t="shared" si="12"/>
        <v>7500.000000000023</v>
      </c>
      <c r="L77" s="77"/>
    </row>
    <row r="78" spans="2:12" ht="12.75">
      <c r="B78" s="91"/>
      <c r="C78" s="56" t="s">
        <v>116</v>
      </c>
      <c r="D78" s="66"/>
      <c r="E78" s="18">
        <f t="shared" si="14"/>
        <v>0</v>
      </c>
      <c r="F78" s="19">
        <f t="shared" si="16"/>
        <v>0</v>
      </c>
      <c r="G78" s="8">
        <f t="shared" si="13"/>
        <v>0</v>
      </c>
      <c r="H78" s="8">
        <f t="shared" si="15"/>
        <v>0</v>
      </c>
      <c r="I78" s="8">
        <f t="shared" si="17"/>
        <v>0</v>
      </c>
      <c r="J78" s="46">
        <f t="shared" si="12"/>
        <v>7333.333333333356</v>
      </c>
      <c r="L78" s="77"/>
    </row>
    <row r="79" spans="2:12" ht="12.75">
      <c r="B79" s="91"/>
      <c r="C79" s="56" t="s">
        <v>117</v>
      </c>
      <c r="D79" s="66"/>
      <c r="E79" s="18">
        <f t="shared" si="14"/>
        <v>0</v>
      </c>
      <c r="F79" s="19">
        <f t="shared" si="16"/>
        <v>0</v>
      </c>
      <c r="G79" s="8">
        <f t="shared" si="13"/>
        <v>0</v>
      </c>
      <c r="H79" s="8">
        <f t="shared" si="15"/>
        <v>0</v>
      </c>
      <c r="I79" s="8">
        <f t="shared" si="17"/>
        <v>0</v>
      </c>
      <c r="J79" s="46">
        <f t="shared" si="12"/>
        <v>7166.666666666689</v>
      </c>
      <c r="L79" s="77"/>
    </row>
    <row r="80" spans="2:12" ht="12.75">
      <c r="B80" s="91"/>
      <c r="C80" s="56" t="s">
        <v>118</v>
      </c>
      <c r="D80" s="66"/>
      <c r="E80" s="18">
        <f t="shared" si="14"/>
        <v>0</v>
      </c>
      <c r="F80" s="19">
        <f t="shared" si="16"/>
        <v>0</v>
      </c>
      <c r="G80" s="8">
        <f t="shared" si="13"/>
        <v>0</v>
      </c>
      <c r="H80" s="8">
        <f t="shared" si="15"/>
        <v>0</v>
      </c>
      <c r="I80" s="8">
        <f t="shared" si="17"/>
        <v>0</v>
      </c>
      <c r="J80" s="46">
        <f t="shared" si="12"/>
        <v>7000.000000000022</v>
      </c>
      <c r="L80" s="77"/>
    </row>
    <row r="81" spans="2:12" ht="12.75">
      <c r="B81" s="91"/>
      <c r="C81" s="56" t="s">
        <v>119</v>
      </c>
      <c r="D81" s="66"/>
      <c r="E81" s="18">
        <f t="shared" si="14"/>
        <v>0</v>
      </c>
      <c r="F81" s="19">
        <f t="shared" si="16"/>
        <v>0</v>
      </c>
      <c r="G81" s="8">
        <f t="shared" si="13"/>
        <v>0</v>
      </c>
      <c r="H81" s="8">
        <f t="shared" si="15"/>
        <v>0</v>
      </c>
      <c r="I81" s="8">
        <f t="shared" si="17"/>
        <v>0</v>
      </c>
      <c r="J81" s="46">
        <f t="shared" si="12"/>
        <v>6833.333333333355</v>
      </c>
      <c r="L81" s="77"/>
    </row>
    <row r="82" spans="2:12" ht="12.75">
      <c r="B82" s="91"/>
      <c r="C82" s="56" t="s">
        <v>120</v>
      </c>
      <c r="D82" s="66"/>
      <c r="E82" s="18">
        <f t="shared" si="14"/>
        <v>0</v>
      </c>
      <c r="F82" s="19">
        <f t="shared" si="16"/>
        <v>0</v>
      </c>
      <c r="G82" s="8">
        <f t="shared" si="13"/>
        <v>0</v>
      </c>
      <c r="H82" s="8">
        <f t="shared" si="15"/>
        <v>0</v>
      </c>
      <c r="I82" s="8">
        <f t="shared" si="17"/>
        <v>0</v>
      </c>
      <c r="J82" s="46">
        <f t="shared" si="12"/>
        <v>6666.666666666688</v>
      </c>
      <c r="L82" s="77"/>
    </row>
    <row r="83" spans="2:12" ht="12.75">
      <c r="B83" s="91"/>
      <c r="C83" s="56" t="s">
        <v>121</v>
      </c>
      <c r="D83" s="66"/>
      <c r="E83" s="18">
        <f t="shared" si="14"/>
        <v>0</v>
      </c>
      <c r="F83" s="19">
        <f t="shared" si="16"/>
        <v>0</v>
      </c>
      <c r="G83" s="8">
        <f t="shared" si="13"/>
        <v>0</v>
      </c>
      <c r="H83" s="8">
        <f t="shared" si="15"/>
        <v>0</v>
      </c>
      <c r="I83" s="8">
        <f t="shared" si="17"/>
        <v>0</v>
      </c>
      <c r="J83" s="46">
        <f t="shared" si="12"/>
        <v>6500.000000000021</v>
      </c>
      <c r="L83" s="77"/>
    </row>
    <row r="84" spans="2:12" ht="12.75">
      <c r="B84" s="91"/>
      <c r="C84" s="56" t="s">
        <v>122</v>
      </c>
      <c r="D84" s="66"/>
      <c r="E84" s="18">
        <f t="shared" si="14"/>
        <v>0</v>
      </c>
      <c r="F84" s="19">
        <f t="shared" si="16"/>
        <v>0</v>
      </c>
      <c r="G84" s="8">
        <f t="shared" si="13"/>
        <v>0</v>
      </c>
      <c r="H84" s="8">
        <f t="shared" si="15"/>
        <v>0</v>
      </c>
      <c r="I84" s="8">
        <f t="shared" si="17"/>
        <v>0</v>
      </c>
      <c r="J84" s="46">
        <f t="shared" si="12"/>
        <v>6333.333333333354</v>
      </c>
      <c r="L84" s="77"/>
    </row>
    <row r="85" spans="2:12" ht="12.75">
      <c r="B85" s="91"/>
      <c r="C85" s="56" t="s">
        <v>123</v>
      </c>
      <c r="D85" s="66"/>
      <c r="E85" s="18">
        <f t="shared" si="14"/>
        <v>0</v>
      </c>
      <c r="F85" s="19">
        <f t="shared" si="16"/>
        <v>0</v>
      </c>
      <c r="G85" s="8">
        <f t="shared" si="13"/>
        <v>0</v>
      </c>
      <c r="H85" s="8">
        <f t="shared" si="15"/>
        <v>0</v>
      </c>
      <c r="I85" s="8">
        <f t="shared" si="17"/>
        <v>0</v>
      </c>
      <c r="J85" s="46">
        <f t="shared" si="12"/>
        <v>6166.666666666687</v>
      </c>
      <c r="L85" s="77"/>
    </row>
    <row r="86" spans="2:12" ht="12.75">
      <c r="B86" s="91"/>
      <c r="C86" s="56" t="s">
        <v>124</v>
      </c>
      <c r="D86" s="66"/>
      <c r="E86" s="18">
        <f t="shared" si="14"/>
        <v>0</v>
      </c>
      <c r="F86" s="19">
        <f t="shared" si="16"/>
        <v>0</v>
      </c>
      <c r="G86" s="8">
        <f t="shared" si="13"/>
        <v>0</v>
      </c>
      <c r="H86" s="8">
        <f t="shared" si="15"/>
        <v>0</v>
      </c>
      <c r="I86" s="8">
        <f t="shared" si="17"/>
        <v>0</v>
      </c>
      <c r="J86" s="46">
        <f t="shared" si="12"/>
        <v>6000.00000000002</v>
      </c>
      <c r="L86" s="77"/>
    </row>
    <row r="87" spans="2:12" ht="12.75">
      <c r="B87" s="91"/>
      <c r="C87" s="56" t="s">
        <v>125</v>
      </c>
      <c r="D87" s="66"/>
      <c r="E87" s="18">
        <f t="shared" si="14"/>
        <v>0</v>
      </c>
      <c r="F87" s="19">
        <f t="shared" si="16"/>
        <v>0</v>
      </c>
      <c r="G87" s="8">
        <f t="shared" si="13"/>
        <v>0</v>
      </c>
      <c r="H87" s="8">
        <f t="shared" si="15"/>
        <v>0</v>
      </c>
      <c r="I87" s="8">
        <f t="shared" si="17"/>
        <v>0</v>
      </c>
      <c r="J87" s="46">
        <f t="shared" si="12"/>
        <v>5833.333333333353</v>
      </c>
      <c r="L87" s="77"/>
    </row>
    <row r="88" spans="2:12" ht="12.75">
      <c r="B88" s="91"/>
      <c r="C88" s="56" t="s">
        <v>126</v>
      </c>
      <c r="D88" s="66"/>
      <c r="E88" s="18">
        <f t="shared" si="14"/>
        <v>0</v>
      </c>
      <c r="F88" s="19">
        <f t="shared" si="16"/>
        <v>0</v>
      </c>
      <c r="G88" s="8">
        <f t="shared" si="13"/>
        <v>0</v>
      </c>
      <c r="H88" s="8">
        <f t="shared" si="15"/>
        <v>0</v>
      </c>
      <c r="I88" s="8">
        <f t="shared" si="17"/>
        <v>0</v>
      </c>
      <c r="J88" s="46">
        <f t="shared" si="12"/>
        <v>5666.666666666686</v>
      </c>
      <c r="L88" s="77"/>
    </row>
    <row r="89" spans="2:12" ht="12.75">
      <c r="B89" s="91"/>
      <c r="C89" s="56" t="s">
        <v>127</v>
      </c>
      <c r="D89" s="66"/>
      <c r="E89" s="18">
        <f t="shared" si="14"/>
        <v>0</v>
      </c>
      <c r="F89" s="19">
        <f t="shared" si="16"/>
        <v>0</v>
      </c>
      <c r="G89" s="8">
        <f t="shared" si="13"/>
        <v>0</v>
      </c>
      <c r="H89" s="8">
        <f t="shared" si="15"/>
        <v>0</v>
      </c>
      <c r="I89" s="8">
        <f t="shared" si="17"/>
        <v>0</v>
      </c>
      <c r="J89" s="46">
        <f t="shared" si="12"/>
        <v>5500.000000000019</v>
      </c>
      <c r="L89" s="77"/>
    </row>
    <row r="90" spans="2:12" ht="12.75">
      <c r="B90" s="91"/>
      <c r="C90" s="56" t="s">
        <v>128</v>
      </c>
      <c r="D90" s="66"/>
      <c r="E90" s="18">
        <f t="shared" si="14"/>
        <v>0</v>
      </c>
      <c r="F90" s="19">
        <f t="shared" si="16"/>
        <v>0</v>
      </c>
      <c r="G90" s="8">
        <f aca="true" t="shared" si="18" ref="G90:G121">E70</f>
        <v>0</v>
      </c>
      <c r="H90" s="8">
        <f t="shared" si="15"/>
        <v>0</v>
      </c>
      <c r="I90" s="8">
        <f t="shared" si="17"/>
        <v>0</v>
      </c>
      <c r="J90" s="46">
        <f t="shared" si="12"/>
        <v>5333.333333333352</v>
      </c>
      <c r="L90" s="77"/>
    </row>
    <row r="91" spans="2:12" ht="12.75">
      <c r="B91" s="91"/>
      <c r="C91" s="56" t="s">
        <v>129</v>
      </c>
      <c r="D91" s="66"/>
      <c r="E91" s="18">
        <f t="shared" si="14"/>
        <v>0</v>
      </c>
      <c r="F91" s="19">
        <f t="shared" si="16"/>
        <v>0</v>
      </c>
      <c r="G91" s="8">
        <f t="shared" si="18"/>
        <v>0</v>
      </c>
      <c r="H91" s="8">
        <f t="shared" si="15"/>
        <v>0</v>
      </c>
      <c r="I91" s="8">
        <f t="shared" si="17"/>
        <v>0</v>
      </c>
      <c r="J91" s="46">
        <f t="shared" si="12"/>
        <v>5166.666666666685</v>
      </c>
      <c r="L91" s="77"/>
    </row>
    <row r="92" spans="2:12" ht="12.75">
      <c r="B92" s="91"/>
      <c r="C92" s="56" t="s">
        <v>130</v>
      </c>
      <c r="D92" s="66"/>
      <c r="E92" s="18">
        <f t="shared" si="14"/>
        <v>0</v>
      </c>
      <c r="F92" s="19">
        <f t="shared" si="16"/>
        <v>0</v>
      </c>
      <c r="G92" s="8">
        <f t="shared" si="18"/>
        <v>0</v>
      </c>
      <c r="H92" s="8">
        <f t="shared" si="15"/>
        <v>0</v>
      </c>
      <c r="I92" s="8">
        <f t="shared" si="17"/>
        <v>0</v>
      </c>
      <c r="J92" s="46">
        <f t="shared" si="12"/>
        <v>5000.000000000018</v>
      </c>
      <c r="L92" s="77"/>
    </row>
    <row r="93" spans="2:12" ht="12.75">
      <c r="B93" s="91"/>
      <c r="C93" s="56" t="s">
        <v>131</v>
      </c>
      <c r="D93" s="66"/>
      <c r="E93" s="18">
        <f t="shared" si="14"/>
        <v>0</v>
      </c>
      <c r="F93" s="19">
        <f t="shared" si="16"/>
        <v>0</v>
      </c>
      <c r="G93" s="8">
        <f t="shared" si="18"/>
        <v>0</v>
      </c>
      <c r="H93" s="8">
        <f t="shared" si="15"/>
        <v>0</v>
      </c>
      <c r="I93" s="8">
        <f t="shared" si="17"/>
        <v>0</v>
      </c>
      <c r="J93" s="46">
        <f t="shared" si="12"/>
        <v>4833.333333333351</v>
      </c>
      <c r="L93" s="77"/>
    </row>
    <row r="94" spans="2:12" ht="13.5" thickBot="1">
      <c r="B94" s="92"/>
      <c r="C94" s="57" t="s">
        <v>132</v>
      </c>
      <c r="D94" s="67"/>
      <c r="E94" s="20">
        <f t="shared" si="14"/>
        <v>0</v>
      </c>
      <c r="F94" s="20">
        <f t="shared" si="16"/>
        <v>0</v>
      </c>
      <c r="G94" s="9">
        <f t="shared" si="18"/>
        <v>0</v>
      </c>
      <c r="H94" s="9">
        <f t="shared" si="15"/>
        <v>0</v>
      </c>
      <c r="I94" s="9">
        <f t="shared" si="17"/>
        <v>0</v>
      </c>
      <c r="J94" s="47">
        <f t="shared" si="12"/>
        <v>4666.666666666684</v>
      </c>
      <c r="L94" s="78"/>
    </row>
    <row r="95" spans="2:12" ht="12.75">
      <c r="B95" s="93" t="s">
        <v>52</v>
      </c>
      <c r="C95" s="58" t="s">
        <v>133</v>
      </c>
      <c r="D95" s="65"/>
      <c r="E95" s="18">
        <f t="shared" si="14"/>
        <v>0</v>
      </c>
      <c r="F95" s="18">
        <f t="shared" si="16"/>
        <v>0</v>
      </c>
      <c r="G95" s="7">
        <f t="shared" si="18"/>
        <v>0</v>
      </c>
      <c r="H95" s="7">
        <f t="shared" si="15"/>
        <v>0</v>
      </c>
      <c r="I95" s="7">
        <f t="shared" si="17"/>
        <v>0</v>
      </c>
      <c r="J95" s="48">
        <f t="shared" si="12"/>
        <v>4500.000000000017</v>
      </c>
      <c r="L95" s="79"/>
    </row>
    <row r="96" spans="2:12" ht="12.75">
      <c r="B96" s="94"/>
      <c r="C96" s="59" t="s">
        <v>134</v>
      </c>
      <c r="D96" s="66"/>
      <c r="E96" s="18">
        <f t="shared" si="14"/>
        <v>0</v>
      </c>
      <c r="F96" s="19">
        <f t="shared" si="16"/>
        <v>0</v>
      </c>
      <c r="G96" s="8">
        <f t="shared" si="18"/>
        <v>0</v>
      </c>
      <c r="H96" s="8">
        <f t="shared" si="15"/>
        <v>0</v>
      </c>
      <c r="I96" s="8">
        <f t="shared" si="17"/>
        <v>0</v>
      </c>
      <c r="J96" s="46">
        <f t="shared" si="12"/>
        <v>4333.33333333335</v>
      </c>
      <c r="L96" s="80"/>
    </row>
    <row r="97" spans="2:12" ht="12.75">
      <c r="B97" s="94"/>
      <c r="C97" s="59" t="s">
        <v>135</v>
      </c>
      <c r="D97" s="66"/>
      <c r="E97" s="18">
        <f t="shared" si="14"/>
        <v>0</v>
      </c>
      <c r="F97" s="19">
        <f t="shared" si="16"/>
        <v>0</v>
      </c>
      <c r="G97" s="8">
        <f t="shared" si="18"/>
        <v>0</v>
      </c>
      <c r="H97" s="8">
        <f t="shared" si="15"/>
        <v>0</v>
      </c>
      <c r="I97" s="8">
        <f t="shared" si="17"/>
        <v>0</v>
      </c>
      <c r="J97" s="46">
        <f t="shared" si="12"/>
        <v>4166.666666666683</v>
      </c>
      <c r="L97" s="80"/>
    </row>
    <row r="98" spans="2:12" ht="12.75">
      <c r="B98" s="94"/>
      <c r="C98" s="59" t="s">
        <v>136</v>
      </c>
      <c r="D98" s="66"/>
      <c r="E98" s="18">
        <f t="shared" si="14"/>
        <v>0</v>
      </c>
      <c r="F98" s="19">
        <f t="shared" si="16"/>
        <v>0</v>
      </c>
      <c r="G98" s="8">
        <f t="shared" si="18"/>
        <v>0</v>
      </c>
      <c r="H98" s="8">
        <f t="shared" si="15"/>
        <v>0</v>
      </c>
      <c r="I98" s="8">
        <f t="shared" si="17"/>
        <v>0</v>
      </c>
      <c r="J98" s="46">
        <f t="shared" si="12"/>
        <v>4000.000000000017</v>
      </c>
      <c r="L98" s="80"/>
    </row>
    <row r="99" spans="2:14" ht="12.75">
      <c r="B99" s="94"/>
      <c r="C99" s="59" t="s">
        <v>137</v>
      </c>
      <c r="D99" s="66"/>
      <c r="E99" s="18">
        <f t="shared" si="14"/>
        <v>0</v>
      </c>
      <c r="F99" s="19">
        <f t="shared" si="16"/>
        <v>0</v>
      </c>
      <c r="G99" s="8">
        <f t="shared" si="18"/>
        <v>0</v>
      </c>
      <c r="H99" s="8">
        <f t="shared" si="15"/>
        <v>0</v>
      </c>
      <c r="I99" s="8">
        <f t="shared" si="17"/>
        <v>0</v>
      </c>
      <c r="J99" s="46">
        <f t="shared" si="12"/>
        <v>3833.3333333333503</v>
      </c>
      <c r="L99" s="80"/>
      <c r="N99" s="45"/>
    </row>
    <row r="100" spans="2:12" ht="12.75">
      <c r="B100" s="94"/>
      <c r="C100" s="59" t="s">
        <v>138</v>
      </c>
      <c r="D100" s="66"/>
      <c r="E100" s="18">
        <f t="shared" si="14"/>
        <v>0</v>
      </c>
      <c r="F100" s="19">
        <f t="shared" si="16"/>
        <v>0</v>
      </c>
      <c r="G100" s="8">
        <f t="shared" si="18"/>
        <v>0</v>
      </c>
      <c r="H100" s="8">
        <f t="shared" si="15"/>
        <v>0</v>
      </c>
      <c r="I100" s="8">
        <f t="shared" si="17"/>
        <v>0</v>
      </c>
      <c r="J100" s="46">
        <f t="shared" si="12"/>
        <v>3666.666666666684</v>
      </c>
      <c r="L100" s="80"/>
    </row>
    <row r="101" spans="2:12" ht="12.75">
      <c r="B101" s="94"/>
      <c r="C101" s="59" t="s">
        <v>139</v>
      </c>
      <c r="D101" s="66"/>
      <c r="E101" s="18">
        <f t="shared" si="14"/>
        <v>0</v>
      </c>
      <c r="F101" s="19">
        <f t="shared" si="16"/>
        <v>0</v>
      </c>
      <c r="G101" s="8">
        <f t="shared" si="18"/>
        <v>0</v>
      </c>
      <c r="H101" s="8">
        <f t="shared" si="15"/>
        <v>0</v>
      </c>
      <c r="I101" s="8">
        <f t="shared" si="17"/>
        <v>0</v>
      </c>
      <c r="J101" s="46">
        <f t="shared" si="12"/>
        <v>3500.0000000000173</v>
      </c>
      <c r="L101" s="80"/>
    </row>
    <row r="102" spans="2:12" ht="12.75">
      <c r="B102" s="94"/>
      <c r="C102" s="59" t="s">
        <v>140</v>
      </c>
      <c r="D102" s="66"/>
      <c r="E102" s="18">
        <f aca="true" t="shared" si="19" ref="E102:E125">IF(D102&gt;0,23.482*D102^1.4148,0)</f>
        <v>0</v>
      </c>
      <c r="F102" s="19">
        <f t="shared" si="16"/>
        <v>0</v>
      </c>
      <c r="G102" s="8">
        <f t="shared" si="18"/>
        <v>0</v>
      </c>
      <c r="H102" s="8">
        <f aca="true" t="shared" si="20" ref="H102:H125">F102-G102</f>
        <v>0</v>
      </c>
      <c r="I102" s="8">
        <f t="shared" si="17"/>
        <v>0</v>
      </c>
      <c r="J102" s="46">
        <f t="shared" si="12"/>
        <v>3333.3333333333508</v>
      </c>
      <c r="L102" s="80"/>
    </row>
    <row r="103" spans="2:12" ht="12.75">
      <c r="B103" s="94"/>
      <c r="C103" s="59" t="s">
        <v>141</v>
      </c>
      <c r="D103" s="66"/>
      <c r="E103" s="18">
        <f t="shared" si="19"/>
        <v>0</v>
      </c>
      <c r="F103" s="19">
        <f aca="true" t="shared" si="21" ref="F103:F125">F102+E103</f>
        <v>0</v>
      </c>
      <c r="G103" s="8">
        <f t="shared" si="18"/>
        <v>0</v>
      </c>
      <c r="H103" s="8">
        <f t="shared" si="20"/>
        <v>0</v>
      </c>
      <c r="I103" s="8">
        <f aca="true" t="shared" si="22" ref="I103:I125">I102+G103</f>
        <v>0</v>
      </c>
      <c r="J103" s="46">
        <f t="shared" si="12"/>
        <v>3166.6666666666843</v>
      </c>
      <c r="L103" s="80"/>
    </row>
    <row r="104" spans="2:12" ht="12.75">
      <c r="B104" s="94"/>
      <c r="C104" s="59" t="s">
        <v>142</v>
      </c>
      <c r="D104" s="66"/>
      <c r="E104" s="18">
        <f t="shared" si="19"/>
        <v>0</v>
      </c>
      <c r="F104" s="19">
        <f t="shared" si="21"/>
        <v>0</v>
      </c>
      <c r="G104" s="8">
        <f t="shared" si="18"/>
        <v>0</v>
      </c>
      <c r="H104" s="8">
        <f t="shared" si="20"/>
        <v>0</v>
      </c>
      <c r="I104" s="8">
        <f t="shared" si="22"/>
        <v>0</v>
      </c>
      <c r="J104" s="46">
        <f t="shared" si="12"/>
        <v>3000.0000000000177</v>
      </c>
      <c r="L104" s="80"/>
    </row>
    <row r="105" spans="2:12" ht="12.75">
      <c r="B105" s="94"/>
      <c r="C105" s="59" t="s">
        <v>143</v>
      </c>
      <c r="D105" s="66"/>
      <c r="E105" s="18">
        <f t="shared" si="19"/>
        <v>0</v>
      </c>
      <c r="F105" s="19">
        <f t="shared" si="21"/>
        <v>0</v>
      </c>
      <c r="G105" s="8">
        <f t="shared" si="18"/>
        <v>0</v>
      </c>
      <c r="H105" s="8">
        <f t="shared" si="20"/>
        <v>0</v>
      </c>
      <c r="I105" s="8">
        <f t="shared" si="22"/>
        <v>0</v>
      </c>
      <c r="J105" s="46">
        <f t="shared" si="12"/>
        <v>2833.333333333351</v>
      </c>
      <c r="L105" s="80"/>
    </row>
    <row r="106" spans="2:12" ht="12.75">
      <c r="B106" s="94"/>
      <c r="C106" s="59" t="s">
        <v>144</v>
      </c>
      <c r="D106" s="66"/>
      <c r="E106" s="18">
        <f t="shared" si="19"/>
        <v>0</v>
      </c>
      <c r="F106" s="19">
        <f t="shared" si="21"/>
        <v>0</v>
      </c>
      <c r="G106" s="8">
        <f t="shared" si="18"/>
        <v>0</v>
      </c>
      <c r="H106" s="8">
        <f t="shared" si="20"/>
        <v>0</v>
      </c>
      <c r="I106" s="8">
        <f t="shared" si="22"/>
        <v>0</v>
      </c>
      <c r="J106" s="46">
        <f t="shared" si="12"/>
        <v>2666.6666666666847</v>
      </c>
      <c r="L106" s="80"/>
    </row>
    <row r="107" spans="2:12" ht="12.75">
      <c r="B107" s="94"/>
      <c r="C107" s="59" t="s">
        <v>145</v>
      </c>
      <c r="D107" s="66"/>
      <c r="E107" s="18">
        <f t="shared" si="19"/>
        <v>0</v>
      </c>
      <c r="F107" s="19">
        <f t="shared" si="21"/>
        <v>0</v>
      </c>
      <c r="G107" s="8">
        <f t="shared" si="18"/>
        <v>0</v>
      </c>
      <c r="H107" s="8">
        <f t="shared" si="20"/>
        <v>0</v>
      </c>
      <c r="I107" s="8">
        <f t="shared" si="22"/>
        <v>0</v>
      </c>
      <c r="J107" s="46">
        <f aca="true" t="shared" si="23" ref="J107:J122">(J106+G107)-G71-($J$5/90)</f>
        <v>2500.000000000018</v>
      </c>
      <c r="L107" s="80"/>
    </row>
    <row r="108" spans="2:12" ht="12.75">
      <c r="B108" s="94"/>
      <c r="C108" s="59" t="s">
        <v>146</v>
      </c>
      <c r="D108" s="66"/>
      <c r="E108" s="18">
        <f t="shared" si="19"/>
        <v>0</v>
      </c>
      <c r="F108" s="19">
        <f t="shared" si="21"/>
        <v>0</v>
      </c>
      <c r="G108" s="8">
        <f t="shared" si="18"/>
        <v>0</v>
      </c>
      <c r="H108" s="8">
        <f t="shared" si="20"/>
        <v>0</v>
      </c>
      <c r="I108" s="8">
        <f t="shared" si="22"/>
        <v>0</v>
      </c>
      <c r="J108" s="46">
        <f t="shared" si="23"/>
        <v>2333.3333333333517</v>
      </c>
      <c r="L108" s="80"/>
    </row>
    <row r="109" spans="2:12" ht="12.75">
      <c r="B109" s="94"/>
      <c r="C109" s="59" t="s">
        <v>147</v>
      </c>
      <c r="D109" s="66"/>
      <c r="E109" s="18">
        <f t="shared" si="19"/>
        <v>0</v>
      </c>
      <c r="F109" s="19">
        <f t="shared" si="21"/>
        <v>0</v>
      </c>
      <c r="G109" s="8">
        <f t="shared" si="18"/>
        <v>0</v>
      </c>
      <c r="H109" s="8">
        <f t="shared" si="20"/>
        <v>0</v>
      </c>
      <c r="I109" s="8">
        <f t="shared" si="22"/>
        <v>0</v>
      </c>
      <c r="J109" s="46">
        <f t="shared" si="23"/>
        <v>2166.666666666685</v>
      </c>
      <c r="L109" s="80"/>
    </row>
    <row r="110" spans="2:12" ht="12.75">
      <c r="B110" s="94"/>
      <c r="C110" s="59" t="s">
        <v>148</v>
      </c>
      <c r="D110" s="66"/>
      <c r="E110" s="18">
        <f t="shared" si="19"/>
        <v>0</v>
      </c>
      <c r="F110" s="19">
        <f t="shared" si="21"/>
        <v>0</v>
      </c>
      <c r="G110" s="8">
        <f t="shared" si="18"/>
        <v>0</v>
      </c>
      <c r="H110" s="8">
        <f t="shared" si="20"/>
        <v>0</v>
      </c>
      <c r="I110" s="8">
        <f t="shared" si="22"/>
        <v>0</v>
      </c>
      <c r="J110" s="46">
        <f t="shared" si="23"/>
        <v>2000.0000000000184</v>
      </c>
      <c r="L110" s="80"/>
    </row>
    <row r="111" spans="2:12" ht="12.75">
      <c r="B111" s="94"/>
      <c r="C111" s="59" t="s">
        <v>149</v>
      </c>
      <c r="D111" s="66"/>
      <c r="E111" s="18">
        <f t="shared" si="19"/>
        <v>0</v>
      </c>
      <c r="F111" s="19">
        <f t="shared" si="21"/>
        <v>0</v>
      </c>
      <c r="G111" s="8">
        <f t="shared" si="18"/>
        <v>0</v>
      </c>
      <c r="H111" s="8">
        <f t="shared" si="20"/>
        <v>0</v>
      </c>
      <c r="I111" s="8">
        <f t="shared" si="22"/>
        <v>0</v>
      </c>
      <c r="J111" s="46">
        <f t="shared" si="23"/>
        <v>1833.3333333333517</v>
      </c>
      <c r="L111" s="80"/>
    </row>
    <row r="112" spans="2:12" ht="12.75">
      <c r="B112" s="94"/>
      <c r="C112" s="59" t="s">
        <v>150</v>
      </c>
      <c r="D112" s="66"/>
      <c r="E112" s="18">
        <f t="shared" si="19"/>
        <v>0</v>
      </c>
      <c r="F112" s="19">
        <f t="shared" si="21"/>
        <v>0</v>
      </c>
      <c r="G112" s="8">
        <f t="shared" si="18"/>
        <v>0</v>
      </c>
      <c r="H112" s="8">
        <f t="shared" si="20"/>
        <v>0</v>
      </c>
      <c r="I112" s="8">
        <f t="shared" si="22"/>
        <v>0</v>
      </c>
      <c r="J112" s="46">
        <f t="shared" si="23"/>
        <v>1666.666666666685</v>
      </c>
      <c r="L112" s="80"/>
    </row>
    <row r="113" spans="2:12" ht="12.75">
      <c r="B113" s="94"/>
      <c r="C113" s="59" t="s">
        <v>151</v>
      </c>
      <c r="D113" s="66"/>
      <c r="E113" s="18">
        <f t="shared" si="19"/>
        <v>0</v>
      </c>
      <c r="F113" s="19">
        <f t="shared" si="21"/>
        <v>0</v>
      </c>
      <c r="G113" s="8">
        <f t="shared" si="18"/>
        <v>0</v>
      </c>
      <c r="H113" s="8">
        <f t="shared" si="20"/>
        <v>0</v>
      </c>
      <c r="I113" s="8">
        <f t="shared" si="22"/>
        <v>0</v>
      </c>
      <c r="J113" s="46">
        <f t="shared" si="23"/>
        <v>1500.0000000000182</v>
      </c>
      <c r="L113" s="80"/>
    </row>
    <row r="114" spans="2:12" ht="12.75">
      <c r="B114" s="94"/>
      <c r="C114" s="59" t="s">
        <v>152</v>
      </c>
      <c r="D114" s="66"/>
      <c r="E114" s="18">
        <f t="shared" si="19"/>
        <v>0</v>
      </c>
      <c r="F114" s="19">
        <f t="shared" si="21"/>
        <v>0</v>
      </c>
      <c r="G114" s="8">
        <f t="shared" si="18"/>
        <v>0</v>
      </c>
      <c r="H114" s="8">
        <f t="shared" si="20"/>
        <v>0</v>
      </c>
      <c r="I114" s="8">
        <f t="shared" si="22"/>
        <v>0</v>
      </c>
      <c r="J114" s="46">
        <f t="shared" si="23"/>
        <v>1333.3333333333514</v>
      </c>
      <c r="L114" s="80"/>
    </row>
    <row r="115" spans="2:12" ht="12.75">
      <c r="B115" s="94"/>
      <c r="C115" s="59" t="s">
        <v>153</v>
      </c>
      <c r="D115" s="66"/>
      <c r="E115" s="18">
        <f t="shared" si="19"/>
        <v>0</v>
      </c>
      <c r="F115" s="19">
        <f t="shared" si="21"/>
        <v>0</v>
      </c>
      <c r="G115" s="8">
        <f t="shared" si="18"/>
        <v>0</v>
      </c>
      <c r="H115" s="8">
        <f t="shared" si="20"/>
        <v>0</v>
      </c>
      <c r="I115" s="8">
        <f t="shared" si="22"/>
        <v>0</v>
      </c>
      <c r="J115" s="46">
        <f t="shared" si="23"/>
        <v>1166.6666666666847</v>
      </c>
      <c r="L115" s="80"/>
    </row>
    <row r="116" spans="2:12" ht="12.75">
      <c r="B116" s="94"/>
      <c r="C116" s="59" t="s">
        <v>154</v>
      </c>
      <c r="D116" s="66"/>
      <c r="E116" s="18">
        <f t="shared" si="19"/>
        <v>0</v>
      </c>
      <c r="F116" s="19">
        <f t="shared" si="21"/>
        <v>0</v>
      </c>
      <c r="G116" s="8">
        <f t="shared" si="18"/>
        <v>0</v>
      </c>
      <c r="H116" s="8">
        <f t="shared" si="20"/>
        <v>0</v>
      </c>
      <c r="I116" s="8">
        <f t="shared" si="22"/>
        <v>0</v>
      </c>
      <c r="J116" s="46">
        <f t="shared" si="23"/>
        <v>1000.0000000000181</v>
      </c>
      <c r="L116" s="80"/>
    </row>
    <row r="117" spans="2:12" ht="12.75">
      <c r="B117" s="94"/>
      <c r="C117" s="59" t="s">
        <v>155</v>
      </c>
      <c r="D117" s="66"/>
      <c r="E117" s="18">
        <f t="shared" si="19"/>
        <v>0</v>
      </c>
      <c r="F117" s="19">
        <f t="shared" si="21"/>
        <v>0</v>
      </c>
      <c r="G117" s="8">
        <f t="shared" si="18"/>
        <v>0</v>
      </c>
      <c r="H117" s="8">
        <f t="shared" si="20"/>
        <v>0</v>
      </c>
      <c r="I117" s="8">
        <f t="shared" si="22"/>
        <v>0</v>
      </c>
      <c r="J117" s="46">
        <f t="shared" si="23"/>
        <v>833.3333333333514</v>
      </c>
      <c r="L117" s="80"/>
    </row>
    <row r="118" spans="2:12" ht="12.75">
      <c r="B118" s="94"/>
      <c r="C118" s="59" t="s">
        <v>156</v>
      </c>
      <c r="D118" s="66"/>
      <c r="E118" s="18">
        <f t="shared" si="19"/>
        <v>0</v>
      </c>
      <c r="F118" s="19">
        <f t="shared" si="21"/>
        <v>0</v>
      </c>
      <c r="G118" s="8">
        <f t="shared" si="18"/>
        <v>0</v>
      </c>
      <c r="H118" s="8">
        <f t="shared" si="20"/>
        <v>0</v>
      </c>
      <c r="I118" s="8">
        <f t="shared" si="22"/>
        <v>0</v>
      </c>
      <c r="J118" s="46">
        <f t="shared" si="23"/>
        <v>666.6666666666848</v>
      </c>
      <c r="L118" s="80"/>
    </row>
    <row r="119" spans="2:12" ht="12.75">
      <c r="B119" s="94"/>
      <c r="C119" s="59" t="s">
        <v>157</v>
      </c>
      <c r="D119" s="66"/>
      <c r="E119" s="18">
        <f t="shared" si="19"/>
        <v>0</v>
      </c>
      <c r="F119" s="19">
        <f t="shared" si="21"/>
        <v>0</v>
      </c>
      <c r="G119" s="8">
        <f t="shared" si="18"/>
        <v>0</v>
      </c>
      <c r="H119" s="8">
        <f t="shared" si="20"/>
        <v>0</v>
      </c>
      <c r="I119" s="8">
        <f t="shared" si="22"/>
        <v>0</v>
      </c>
      <c r="J119" s="46">
        <f t="shared" si="23"/>
        <v>500.0000000000182</v>
      </c>
      <c r="L119" s="80"/>
    </row>
    <row r="120" spans="2:12" ht="12.75">
      <c r="B120" s="94"/>
      <c r="C120" s="59" t="s">
        <v>158</v>
      </c>
      <c r="D120" s="66"/>
      <c r="E120" s="18">
        <f t="shared" si="19"/>
        <v>0</v>
      </c>
      <c r="F120" s="19">
        <f t="shared" si="21"/>
        <v>0</v>
      </c>
      <c r="G120" s="8">
        <f t="shared" si="18"/>
        <v>0</v>
      </c>
      <c r="H120" s="8">
        <f t="shared" si="20"/>
        <v>0</v>
      </c>
      <c r="I120" s="8">
        <f t="shared" si="22"/>
        <v>0</v>
      </c>
      <c r="J120" s="46">
        <f t="shared" si="23"/>
        <v>333.33333333335156</v>
      </c>
      <c r="L120" s="80"/>
    </row>
    <row r="121" spans="2:12" ht="12.75">
      <c r="B121" s="94"/>
      <c r="C121" s="59" t="s">
        <v>159</v>
      </c>
      <c r="D121" s="66"/>
      <c r="E121" s="18">
        <f t="shared" si="19"/>
        <v>0</v>
      </c>
      <c r="F121" s="19">
        <f t="shared" si="21"/>
        <v>0</v>
      </c>
      <c r="G121" s="8">
        <f t="shared" si="18"/>
        <v>0</v>
      </c>
      <c r="H121" s="8">
        <f t="shared" si="20"/>
        <v>0</v>
      </c>
      <c r="I121" s="8">
        <f t="shared" si="22"/>
        <v>0</v>
      </c>
      <c r="J121" s="46">
        <f t="shared" si="23"/>
        <v>166.6666666666849</v>
      </c>
      <c r="L121" s="80"/>
    </row>
    <row r="122" spans="2:12" ht="12.75">
      <c r="B122" s="94"/>
      <c r="C122" s="59" t="s">
        <v>160</v>
      </c>
      <c r="D122" s="66"/>
      <c r="E122" s="18">
        <f t="shared" si="19"/>
        <v>0</v>
      </c>
      <c r="F122" s="19">
        <f t="shared" si="21"/>
        <v>0</v>
      </c>
      <c r="G122" s="8">
        <f>E102</f>
        <v>0</v>
      </c>
      <c r="H122" s="8">
        <f t="shared" si="20"/>
        <v>0</v>
      </c>
      <c r="I122" s="8">
        <f t="shared" si="22"/>
        <v>0</v>
      </c>
      <c r="J122" s="46">
        <f t="shared" si="23"/>
        <v>1.8246737454319373E-11</v>
      </c>
      <c r="L122" s="80"/>
    </row>
    <row r="123" spans="2:12" ht="12.75">
      <c r="B123" s="94"/>
      <c r="C123" s="59" t="s">
        <v>161</v>
      </c>
      <c r="D123" s="66"/>
      <c r="E123" s="18">
        <f t="shared" si="19"/>
        <v>0</v>
      </c>
      <c r="F123" s="19">
        <f t="shared" si="21"/>
        <v>0</v>
      </c>
      <c r="G123" s="8">
        <f>E103</f>
        <v>0</v>
      </c>
      <c r="H123" s="8">
        <f t="shared" si="20"/>
        <v>0</v>
      </c>
      <c r="I123" s="8">
        <f t="shared" si="22"/>
        <v>0</v>
      </c>
      <c r="J123" s="46">
        <f>(J122+G123)-G87</f>
        <v>1.8246737454319373E-11</v>
      </c>
      <c r="L123" s="80"/>
    </row>
    <row r="124" spans="2:12" ht="12.75">
      <c r="B124" s="94"/>
      <c r="C124" s="59" t="s">
        <v>162</v>
      </c>
      <c r="D124" s="66"/>
      <c r="E124" s="18">
        <f t="shared" si="19"/>
        <v>0</v>
      </c>
      <c r="F124" s="19">
        <f t="shared" si="21"/>
        <v>0</v>
      </c>
      <c r="G124" s="8">
        <f>E104</f>
        <v>0</v>
      </c>
      <c r="H124" s="8">
        <f t="shared" si="20"/>
        <v>0</v>
      </c>
      <c r="I124" s="8">
        <f t="shared" si="22"/>
        <v>0</v>
      </c>
      <c r="J124" s="46">
        <f>(J123+G124)-G88</f>
        <v>1.8246737454319373E-11</v>
      </c>
      <c r="L124" s="80"/>
    </row>
    <row r="125" spans="2:12" ht="13.5" thickBot="1">
      <c r="B125" s="95"/>
      <c r="C125" s="60" t="s">
        <v>163</v>
      </c>
      <c r="D125" s="67"/>
      <c r="E125" s="20">
        <f t="shared" si="19"/>
        <v>0</v>
      </c>
      <c r="F125" s="24">
        <f t="shared" si="21"/>
        <v>0</v>
      </c>
      <c r="G125" s="9">
        <f>E105</f>
        <v>0</v>
      </c>
      <c r="H125" s="9">
        <f t="shared" si="20"/>
        <v>0</v>
      </c>
      <c r="I125" s="9">
        <f t="shared" si="22"/>
        <v>0</v>
      </c>
      <c r="J125" s="47">
        <f>(J124+G125)-G89</f>
        <v>1.8246737454319373E-11</v>
      </c>
      <c r="L125" s="81"/>
    </row>
    <row r="126" ht="18" customHeight="1"/>
    <row r="127" spans="2:3" ht="12.75">
      <c r="B127" s="23" t="s">
        <v>68</v>
      </c>
      <c r="C127" t="s">
        <v>167</v>
      </c>
    </row>
    <row r="128" spans="2:3" ht="12.75">
      <c r="B128" s="23" t="s">
        <v>67</v>
      </c>
      <c r="C128" t="s">
        <v>168</v>
      </c>
    </row>
  </sheetData>
  <sheetProtection sheet="1" objects="1" scenarios="1"/>
  <mergeCells count="4">
    <mergeCell ref="B5:B33"/>
    <mergeCell ref="B34:B63"/>
    <mergeCell ref="B65:B94"/>
    <mergeCell ref="B95:B125"/>
  </mergeCells>
  <printOptions/>
  <pageMargins left="0" right="0" top="0.1968503937007874" bottom="0" header="0.5118110236220472" footer="0.5118110236220472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127"/>
  <sheetViews>
    <sheetView workbookViewId="0" topLeftCell="A1">
      <pane ySplit="2310" topLeftCell="BM5" activePane="bottomLeft" state="split"/>
      <selection pane="topLeft" activeCell="B1" sqref="B1"/>
      <selection pane="bottomLeft" activeCell="D15" sqref="D15"/>
    </sheetView>
  </sheetViews>
  <sheetFormatPr defaultColWidth="9.00390625" defaultRowHeight="12.75"/>
  <cols>
    <col min="1" max="1" width="2.875" style="0" customWidth="1"/>
    <col min="2" max="2" width="6.75390625" style="4" customWidth="1"/>
    <col min="3" max="3" width="7.75390625" style="0" customWidth="1"/>
    <col min="4" max="4" width="9.875" style="0" customWidth="1"/>
    <col min="5" max="5" width="9.625" style="0" customWidth="1"/>
    <col min="6" max="6" width="11.25390625" style="0" customWidth="1"/>
    <col min="7" max="7" width="8.875" style="0" customWidth="1"/>
    <col min="9" max="9" width="11.25390625" style="0" customWidth="1"/>
    <col min="10" max="10" width="10.125" style="6" customWidth="1"/>
    <col min="11" max="11" width="5.125" style="0" customWidth="1"/>
    <col min="12" max="12" width="15.75390625" style="0" customWidth="1"/>
  </cols>
  <sheetData>
    <row r="1" spans="2:12" ht="27.75" customHeight="1">
      <c r="B1" s="68" t="s">
        <v>169</v>
      </c>
      <c r="D1" s="2"/>
      <c r="E1" s="64" t="s">
        <v>165</v>
      </c>
      <c r="G1" s="1"/>
      <c r="H1" s="1"/>
      <c r="J1"/>
      <c r="L1" s="6"/>
    </row>
    <row r="2" spans="2:12" ht="21.75" customHeight="1">
      <c r="B2" s="63" t="s">
        <v>164</v>
      </c>
      <c r="E2" s="5"/>
      <c r="F2" s="2"/>
      <c r="G2" s="1"/>
      <c r="H2" s="1"/>
      <c r="I2" s="1"/>
      <c r="J2"/>
      <c r="L2" s="6"/>
    </row>
    <row r="3" spans="3:12" ht="13.5" customHeight="1" thickBot="1">
      <c r="C3" s="15"/>
      <c r="E3" s="4"/>
      <c r="I3" s="1"/>
      <c r="J3"/>
      <c r="L3" s="6"/>
    </row>
    <row r="4" spans="2:13" ht="40.5" customHeight="1" thickBot="1">
      <c r="B4" s="61" t="s">
        <v>48</v>
      </c>
      <c r="C4" s="50" t="s">
        <v>12</v>
      </c>
      <c r="D4" s="49" t="s">
        <v>20</v>
      </c>
      <c r="E4" s="21" t="s">
        <v>57</v>
      </c>
      <c r="F4" s="21" t="s">
        <v>19</v>
      </c>
      <c r="G4" s="21" t="s">
        <v>58</v>
      </c>
      <c r="H4" s="21" t="s">
        <v>18</v>
      </c>
      <c r="I4" s="21" t="s">
        <v>56</v>
      </c>
      <c r="J4" s="22" t="s">
        <v>66</v>
      </c>
      <c r="L4" s="62" t="s">
        <v>60</v>
      </c>
      <c r="M4" s="25"/>
    </row>
    <row r="5" spans="2:12" ht="12.75" customHeight="1">
      <c r="B5" s="85" t="s">
        <v>49</v>
      </c>
      <c r="C5" s="51" t="s">
        <v>21</v>
      </c>
      <c r="D5" s="65">
        <v>3</v>
      </c>
      <c r="E5" s="18">
        <f>IF(D5&gt;0,23.482*D5^1.4148,0)</f>
        <v>111.11334830804955</v>
      </c>
      <c r="F5" s="18">
        <f>E5</f>
        <v>111.11334830804955</v>
      </c>
      <c r="G5" s="7">
        <v>0</v>
      </c>
      <c r="H5" s="7">
        <f>F5-G5</f>
        <v>111.11334830804955</v>
      </c>
      <c r="I5" s="7">
        <f>G5</f>
        <v>0</v>
      </c>
      <c r="J5" s="69">
        <v>20000</v>
      </c>
      <c r="L5" s="70"/>
    </row>
    <row r="6" spans="2:12" ht="12.75">
      <c r="B6" s="86"/>
      <c r="C6" s="52" t="s">
        <v>22</v>
      </c>
      <c r="D6" s="66">
        <v>-1</v>
      </c>
      <c r="E6" s="18">
        <f aca="true" t="shared" si="0" ref="E6:E69">IF(D6&gt;0,23.482*D6^1.4148,0)</f>
        <v>0</v>
      </c>
      <c r="F6" s="19">
        <f aca="true" t="shared" si="1" ref="F6:F37">F5+E6</f>
        <v>111.11334830804955</v>
      </c>
      <c r="G6" s="8">
        <v>0</v>
      </c>
      <c r="H6" s="8">
        <f aca="true" t="shared" si="2" ref="H6:H69">F6-G6</f>
        <v>111.11334830804955</v>
      </c>
      <c r="I6" s="8">
        <f aca="true" t="shared" si="3" ref="I6:I22">I5+G6</f>
        <v>0</v>
      </c>
      <c r="J6" s="46">
        <f aca="true" t="shared" si="4" ref="J6:J31">J5+G6</f>
        <v>20000</v>
      </c>
      <c r="L6" s="71"/>
    </row>
    <row r="7" spans="2:12" ht="12.75" customHeight="1">
      <c r="B7" s="86"/>
      <c r="C7" s="52" t="s">
        <v>23</v>
      </c>
      <c r="D7" s="66">
        <v>6</v>
      </c>
      <c r="E7" s="18">
        <f t="shared" si="0"/>
        <v>296.25348831171203</v>
      </c>
      <c r="F7" s="19">
        <f t="shared" si="1"/>
        <v>407.36683661976156</v>
      </c>
      <c r="G7" s="8">
        <v>0</v>
      </c>
      <c r="H7" s="8">
        <f t="shared" si="2"/>
        <v>407.36683661976156</v>
      </c>
      <c r="I7" s="8">
        <f t="shared" si="3"/>
        <v>0</v>
      </c>
      <c r="J7" s="46">
        <f t="shared" si="4"/>
        <v>20000</v>
      </c>
      <c r="L7" s="71"/>
    </row>
    <row r="8" spans="2:12" ht="12.75">
      <c r="B8" s="86"/>
      <c r="C8" s="52" t="s">
        <v>24</v>
      </c>
      <c r="D8" s="66">
        <v>2</v>
      </c>
      <c r="E8" s="18">
        <f t="shared" si="0"/>
        <v>62.60835910775675</v>
      </c>
      <c r="F8" s="19">
        <f t="shared" si="1"/>
        <v>469.9751957275183</v>
      </c>
      <c r="G8" s="8">
        <v>0</v>
      </c>
      <c r="H8" s="8">
        <f t="shared" si="2"/>
        <v>469.9751957275183</v>
      </c>
      <c r="I8" s="8">
        <f t="shared" si="3"/>
        <v>0</v>
      </c>
      <c r="J8" s="46">
        <f t="shared" si="4"/>
        <v>20000</v>
      </c>
      <c r="L8" s="71"/>
    </row>
    <row r="9" spans="2:12" ht="12.75">
      <c r="B9" s="86"/>
      <c r="C9" s="52" t="s">
        <v>25</v>
      </c>
      <c r="D9" s="66">
        <v>1</v>
      </c>
      <c r="E9" s="18">
        <f t="shared" si="0"/>
        <v>23.482</v>
      </c>
      <c r="F9" s="19">
        <f t="shared" si="1"/>
        <v>493.4571957275183</v>
      </c>
      <c r="G9" s="8">
        <v>0</v>
      </c>
      <c r="H9" s="8">
        <f t="shared" si="2"/>
        <v>493.4571957275183</v>
      </c>
      <c r="I9" s="8">
        <f t="shared" si="3"/>
        <v>0</v>
      </c>
      <c r="J9" s="46">
        <f t="shared" si="4"/>
        <v>20000</v>
      </c>
      <c r="L9" s="71"/>
    </row>
    <row r="10" spans="2:12" ht="12.75">
      <c r="B10" s="86"/>
      <c r="C10" s="52" t="s">
        <v>26</v>
      </c>
      <c r="D10" s="66">
        <v>2</v>
      </c>
      <c r="E10" s="18">
        <f t="shared" si="0"/>
        <v>62.60835910775675</v>
      </c>
      <c r="F10" s="19">
        <f t="shared" si="1"/>
        <v>556.0655548352751</v>
      </c>
      <c r="G10" s="8">
        <v>0</v>
      </c>
      <c r="H10" s="8">
        <f t="shared" si="2"/>
        <v>556.0655548352751</v>
      </c>
      <c r="I10" s="8">
        <f t="shared" si="3"/>
        <v>0</v>
      </c>
      <c r="J10" s="46">
        <f t="shared" si="4"/>
        <v>20000</v>
      </c>
      <c r="L10" s="71"/>
    </row>
    <row r="11" spans="2:12" ht="12.75">
      <c r="B11" s="86"/>
      <c r="C11" s="52" t="s">
        <v>27</v>
      </c>
      <c r="D11" s="66">
        <v>4</v>
      </c>
      <c r="E11" s="18">
        <f t="shared" si="0"/>
        <v>166.92814198815378</v>
      </c>
      <c r="F11" s="19">
        <f t="shared" si="1"/>
        <v>722.9936968234289</v>
      </c>
      <c r="G11" s="8">
        <v>0</v>
      </c>
      <c r="H11" s="8">
        <f t="shared" si="2"/>
        <v>722.9936968234289</v>
      </c>
      <c r="I11" s="8">
        <f t="shared" si="3"/>
        <v>0</v>
      </c>
      <c r="J11" s="46">
        <f t="shared" si="4"/>
        <v>20000</v>
      </c>
      <c r="L11" s="71"/>
    </row>
    <row r="12" spans="2:12" ht="12.75">
      <c r="B12" s="86"/>
      <c r="C12" s="52" t="s">
        <v>28</v>
      </c>
      <c r="D12" s="66">
        <v>0</v>
      </c>
      <c r="E12" s="18">
        <f t="shared" si="0"/>
        <v>0</v>
      </c>
      <c r="F12" s="19">
        <f t="shared" si="1"/>
        <v>722.9936968234289</v>
      </c>
      <c r="G12" s="8">
        <v>0</v>
      </c>
      <c r="H12" s="8">
        <f t="shared" si="2"/>
        <v>722.9936968234289</v>
      </c>
      <c r="I12" s="8">
        <f t="shared" si="3"/>
        <v>0</v>
      </c>
      <c r="J12" s="46">
        <f t="shared" si="4"/>
        <v>20000</v>
      </c>
      <c r="L12" s="71"/>
    </row>
    <row r="13" spans="2:12" ht="12.75">
      <c r="B13" s="86"/>
      <c r="C13" s="52" t="s">
        <v>29</v>
      </c>
      <c r="D13" s="66">
        <v>0</v>
      </c>
      <c r="E13" s="18">
        <f t="shared" si="0"/>
        <v>0</v>
      </c>
      <c r="F13" s="19">
        <f t="shared" si="1"/>
        <v>722.9936968234289</v>
      </c>
      <c r="G13" s="8">
        <v>0</v>
      </c>
      <c r="H13" s="8">
        <f t="shared" si="2"/>
        <v>722.9936968234289</v>
      </c>
      <c r="I13" s="8">
        <f t="shared" si="3"/>
        <v>0</v>
      </c>
      <c r="J13" s="46">
        <f t="shared" si="4"/>
        <v>20000</v>
      </c>
      <c r="L13" s="71"/>
    </row>
    <row r="14" spans="2:12" ht="12.75">
      <c r="B14" s="86"/>
      <c r="C14" s="52" t="s">
        <v>30</v>
      </c>
      <c r="D14" s="66">
        <v>1</v>
      </c>
      <c r="E14" s="18">
        <f t="shared" si="0"/>
        <v>23.482</v>
      </c>
      <c r="F14" s="19">
        <f t="shared" si="1"/>
        <v>746.4756968234288</v>
      </c>
      <c r="G14" s="8">
        <v>0</v>
      </c>
      <c r="H14" s="8">
        <f t="shared" si="2"/>
        <v>746.4756968234288</v>
      </c>
      <c r="I14" s="8">
        <f t="shared" si="3"/>
        <v>0</v>
      </c>
      <c r="J14" s="46">
        <f t="shared" si="4"/>
        <v>20000</v>
      </c>
      <c r="L14" s="71"/>
    </row>
    <row r="15" spans="2:12" ht="12.75">
      <c r="B15" s="86"/>
      <c r="C15" s="52" t="s">
        <v>31</v>
      </c>
      <c r="D15" s="66">
        <v>1</v>
      </c>
      <c r="E15" s="18">
        <f t="shared" si="0"/>
        <v>23.482</v>
      </c>
      <c r="F15" s="19">
        <f t="shared" si="1"/>
        <v>769.9576968234288</v>
      </c>
      <c r="G15" s="8">
        <v>0</v>
      </c>
      <c r="H15" s="8">
        <f t="shared" si="2"/>
        <v>769.9576968234288</v>
      </c>
      <c r="I15" s="8">
        <f t="shared" si="3"/>
        <v>0</v>
      </c>
      <c r="J15" s="46">
        <f t="shared" si="4"/>
        <v>20000</v>
      </c>
      <c r="L15" s="71"/>
    </row>
    <row r="16" spans="2:12" ht="12.75">
      <c r="B16" s="86"/>
      <c r="C16" s="52" t="s">
        <v>32</v>
      </c>
      <c r="D16" s="66">
        <v>1</v>
      </c>
      <c r="E16" s="18">
        <f t="shared" si="0"/>
        <v>23.482</v>
      </c>
      <c r="F16" s="19">
        <f t="shared" si="1"/>
        <v>793.4396968234288</v>
      </c>
      <c r="G16" s="8">
        <v>0</v>
      </c>
      <c r="H16" s="8">
        <f t="shared" si="2"/>
        <v>793.4396968234288</v>
      </c>
      <c r="I16" s="8">
        <f t="shared" si="3"/>
        <v>0</v>
      </c>
      <c r="J16" s="46">
        <f t="shared" si="4"/>
        <v>20000</v>
      </c>
      <c r="L16" s="71"/>
    </row>
    <row r="17" spans="2:12" ht="12.75">
      <c r="B17" s="86"/>
      <c r="C17" s="52" t="s">
        <v>33</v>
      </c>
      <c r="D17" s="66">
        <v>1</v>
      </c>
      <c r="E17" s="18">
        <f t="shared" si="0"/>
        <v>23.482</v>
      </c>
      <c r="F17" s="19">
        <f t="shared" si="1"/>
        <v>816.9216968234288</v>
      </c>
      <c r="G17" s="8">
        <v>0</v>
      </c>
      <c r="H17" s="8">
        <f t="shared" si="2"/>
        <v>816.9216968234288</v>
      </c>
      <c r="I17" s="8">
        <f t="shared" si="3"/>
        <v>0</v>
      </c>
      <c r="J17" s="46">
        <f t="shared" si="4"/>
        <v>20000</v>
      </c>
      <c r="L17" s="71"/>
    </row>
    <row r="18" spans="2:12" ht="12.75">
      <c r="B18" s="86"/>
      <c r="C18" s="52" t="s">
        <v>34</v>
      </c>
      <c r="D18" s="66">
        <v>1</v>
      </c>
      <c r="E18" s="18">
        <f t="shared" si="0"/>
        <v>23.482</v>
      </c>
      <c r="F18" s="19">
        <f t="shared" si="1"/>
        <v>840.4036968234287</v>
      </c>
      <c r="G18" s="8">
        <v>0</v>
      </c>
      <c r="H18" s="8">
        <f t="shared" si="2"/>
        <v>840.4036968234287</v>
      </c>
      <c r="I18" s="8">
        <f t="shared" si="3"/>
        <v>0</v>
      </c>
      <c r="J18" s="46">
        <f t="shared" si="4"/>
        <v>20000</v>
      </c>
      <c r="L18" s="71"/>
    </row>
    <row r="19" spans="2:12" ht="12.75">
      <c r="B19" s="86"/>
      <c r="C19" s="52" t="s">
        <v>35</v>
      </c>
      <c r="D19" s="66">
        <v>0</v>
      </c>
      <c r="E19" s="18">
        <f t="shared" si="0"/>
        <v>0</v>
      </c>
      <c r="F19" s="19">
        <f t="shared" si="1"/>
        <v>840.4036968234287</v>
      </c>
      <c r="G19" s="8">
        <v>0</v>
      </c>
      <c r="H19" s="8">
        <f t="shared" si="2"/>
        <v>840.4036968234287</v>
      </c>
      <c r="I19" s="8">
        <f t="shared" si="3"/>
        <v>0</v>
      </c>
      <c r="J19" s="46">
        <f t="shared" si="4"/>
        <v>20000</v>
      </c>
      <c r="L19" s="71"/>
    </row>
    <row r="20" spans="2:12" ht="12.75">
      <c r="B20" s="86"/>
      <c r="C20" s="52" t="s">
        <v>36</v>
      </c>
      <c r="D20" s="66">
        <v>0</v>
      </c>
      <c r="E20" s="18">
        <f t="shared" si="0"/>
        <v>0</v>
      </c>
      <c r="F20" s="19">
        <f t="shared" si="1"/>
        <v>840.4036968234287</v>
      </c>
      <c r="G20" s="8">
        <v>0</v>
      </c>
      <c r="H20" s="8">
        <f t="shared" si="2"/>
        <v>840.4036968234287</v>
      </c>
      <c r="I20" s="8">
        <f t="shared" si="3"/>
        <v>0</v>
      </c>
      <c r="J20" s="46">
        <f t="shared" si="4"/>
        <v>20000</v>
      </c>
      <c r="L20" s="71"/>
    </row>
    <row r="21" spans="2:12" ht="12.75">
      <c r="B21" s="86"/>
      <c r="C21" s="52" t="s">
        <v>13</v>
      </c>
      <c r="D21" s="66">
        <v>1</v>
      </c>
      <c r="E21" s="18">
        <f t="shared" si="0"/>
        <v>23.482</v>
      </c>
      <c r="F21" s="19">
        <f t="shared" si="1"/>
        <v>863.8856968234287</v>
      </c>
      <c r="G21" s="8">
        <v>0</v>
      </c>
      <c r="H21" s="8">
        <f t="shared" si="2"/>
        <v>863.8856968234287</v>
      </c>
      <c r="I21" s="8">
        <f t="shared" si="3"/>
        <v>0</v>
      </c>
      <c r="J21" s="46">
        <f t="shared" si="4"/>
        <v>20000</v>
      </c>
      <c r="L21" s="71"/>
    </row>
    <row r="22" spans="2:12" ht="12.75">
      <c r="B22" s="86"/>
      <c r="C22" s="52" t="s">
        <v>37</v>
      </c>
      <c r="D22" s="66">
        <v>3</v>
      </c>
      <c r="E22" s="18">
        <f t="shared" si="0"/>
        <v>111.11334830804955</v>
      </c>
      <c r="F22" s="19">
        <f t="shared" si="1"/>
        <v>974.9990451314783</v>
      </c>
      <c r="G22" s="8">
        <v>0</v>
      </c>
      <c r="H22" s="8">
        <f t="shared" si="2"/>
        <v>974.9990451314783</v>
      </c>
      <c r="I22" s="8">
        <f t="shared" si="3"/>
        <v>0</v>
      </c>
      <c r="J22" s="46">
        <f t="shared" si="4"/>
        <v>20000</v>
      </c>
      <c r="L22" s="71"/>
    </row>
    <row r="23" spans="2:12" ht="12.75">
      <c r="B23" s="86"/>
      <c r="C23" s="52" t="s">
        <v>38</v>
      </c>
      <c r="D23" s="66">
        <v>3</v>
      </c>
      <c r="E23" s="18">
        <f t="shared" si="0"/>
        <v>111.11334830804955</v>
      </c>
      <c r="F23" s="19">
        <f t="shared" si="1"/>
        <v>1086.1123934395278</v>
      </c>
      <c r="G23" s="8">
        <v>0</v>
      </c>
      <c r="H23" s="8">
        <f t="shared" si="2"/>
        <v>1086.1123934395278</v>
      </c>
      <c r="I23" s="8">
        <f>I22+G23</f>
        <v>0</v>
      </c>
      <c r="J23" s="46">
        <f t="shared" si="4"/>
        <v>20000</v>
      </c>
      <c r="L23" s="71"/>
    </row>
    <row r="24" spans="2:12" ht="12.75">
      <c r="B24" s="86"/>
      <c r="C24" s="52" t="s">
        <v>39</v>
      </c>
      <c r="D24" s="66">
        <v>2</v>
      </c>
      <c r="E24" s="18">
        <f t="shared" si="0"/>
        <v>62.60835910775675</v>
      </c>
      <c r="F24" s="19">
        <f t="shared" si="1"/>
        <v>1148.7207525472845</v>
      </c>
      <c r="G24" s="8">
        <v>0</v>
      </c>
      <c r="H24" s="8">
        <f t="shared" si="2"/>
        <v>1148.7207525472845</v>
      </c>
      <c r="I24" s="8">
        <f>I23+G24</f>
        <v>0</v>
      </c>
      <c r="J24" s="46">
        <f t="shared" si="4"/>
        <v>20000</v>
      </c>
      <c r="L24" s="71"/>
    </row>
    <row r="25" spans="2:12" ht="12.75">
      <c r="B25" s="86"/>
      <c r="C25" s="52" t="s">
        <v>40</v>
      </c>
      <c r="D25" s="66">
        <v>3</v>
      </c>
      <c r="E25" s="18">
        <f t="shared" si="0"/>
        <v>111.11334830804955</v>
      </c>
      <c r="F25" s="19">
        <f t="shared" si="1"/>
        <v>1259.834100855334</v>
      </c>
      <c r="G25" s="8">
        <f>E5</f>
        <v>111.11334830804955</v>
      </c>
      <c r="H25" s="8">
        <f t="shared" si="2"/>
        <v>1148.7207525472845</v>
      </c>
      <c r="I25" s="8">
        <f>I24+G25</f>
        <v>111.11334830804955</v>
      </c>
      <c r="J25" s="46">
        <f t="shared" si="4"/>
        <v>20111.11334830805</v>
      </c>
      <c r="L25" s="71"/>
    </row>
    <row r="26" spans="2:12" ht="12.75">
      <c r="B26" s="86"/>
      <c r="C26" s="52" t="s">
        <v>41</v>
      </c>
      <c r="D26" s="66">
        <v>3</v>
      </c>
      <c r="E26" s="18">
        <f t="shared" si="0"/>
        <v>111.11334830804955</v>
      </c>
      <c r="F26" s="19">
        <f t="shared" si="1"/>
        <v>1370.9474491633837</v>
      </c>
      <c r="G26" s="8">
        <f aca="true" t="shared" si="5" ref="G26:G89">E6</f>
        <v>0</v>
      </c>
      <c r="H26" s="8">
        <f t="shared" si="2"/>
        <v>1370.9474491633837</v>
      </c>
      <c r="I26" s="8">
        <f>I25+G26</f>
        <v>111.11334830804955</v>
      </c>
      <c r="J26" s="46">
        <f t="shared" si="4"/>
        <v>20111.11334830805</v>
      </c>
      <c r="L26" s="71"/>
    </row>
    <row r="27" spans="2:12" ht="12.75">
      <c r="B27" s="86"/>
      <c r="C27" s="52" t="s">
        <v>42</v>
      </c>
      <c r="D27" s="66">
        <v>4</v>
      </c>
      <c r="E27" s="18">
        <f t="shared" si="0"/>
        <v>166.92814198815378</v>
      </c>
      <c r="F27" s="19">
        <f t="shared" si="1"/>
        <v>1537.8755911515375</v>
      </c>
      <c r="G27" s="8">
        <f t="shared" si="5"/>
        <v>296.25348831171203</v>
      </c>
      <c r="H27" s="8">
        <f t="shared" si="2"/>
        <v>1241.6221028398254</v>
      </c>
      <c r="I27" s="8">
        <f aca="true" t="shared" si="6" ref="I27:I90">I26+G27</f>
        <v>407.36683661976156</v>
      </c>
      <c r="J27" s="46">
        <f t="shared" si="4"/>
        <v>20407.36683661976</v>
      </c>
      <c r="L27" s="71"/>
    </row>
    <row r="28" spans="2:14" ht="12.75">
      <c r="B28" s="86"/>
      <c r="C28" s="52" t="s">
        <v>43</v>
      </c>
      <c r="D28" s="66">
        <v>5</v>
      </c>
      <c r="E28" s="18">
        <f t="shared" si="0"/>
        <v>228.8958115714739</v>
      </c>
      <c r="F28" s="19">
        <f t="shared" si="1"/>
        <v>1766.7714027230113</v>
      </c>
      <c r="G28" s="8">
        <f t="shared" si="5"/>
        <v>62.60835910775675</v>
      </c>
      <c r="H28" s="8">
        <f t="shared" si="2"/>
        <v>1704.1630436152545</v>
      </c>
      <c r="I28" s="8">
        <f t="shared" si="6"/>
        <v>469.9751957275183</v>
      </c>
      <c r="J28" s="46">
        <f t="shared" si="4"/>
        <v>20469.975195727515</v>
      </c>
      <c r="L28" s="71"/>
      <c r="N28" s="1"/>
    </row>
    <row r="29" spans="2:14" ht="12.75">
      <c r="B29" s="86"/>
      <c r="C29" s="52" t="s">
        <v>44</v>
      </c>
      <c r="D29" s="66">
        <v>6</v>
      </c>
      <c r="E29" s="18">
        <f t="shared" si="0"/>
        <v>296.25348831171203</v>
      </c>
      <c r="F29" s="19">
        <f t="shared" si="1"/>
        <v>2063.024891034723</v>
      </c>
      <c r="G29" s="8">
        <f t="shared" si="5"/>
        <v>23.482</v>
      </c>
      <c r="H29" s="8">
        <f t="shared" si="2"/>
        <v>2039.5428910347232</v>
      </c>
      <c r="I29" s="8">
        <f t="shared" si="6"/>
        <v>493.4571957275183</v>
      </c>
      <c r="J29" s="46">
        <f t="shared" si="4"/>
        <v>20493.457195727515</v>
      </c>
      <c r="L29" s="71"/>
      <c r="N29" s="12"/>
    </row>
    <row r="30" spans="2:12" ht="12.75">
      <c r="B30" s="86"/>
      <c r="C30" s="52" t="s">
        <v>45</v>
      </c>
      <c r="D30" s="66">
        <v>6</v>
      </c>
      <c r="E30" s="18">
        <f t="shared" si="0"/>
        <v>296.25348831171203</v>
      </c>
      <c r="F30" s="19">
        <f t="shared" si="1"/>
        <v>2359.278379346435</v>
      </c>
      <c r="G30" s="8">
        <f t="shared" si="5"/>
        <v>62.60835910775675</v>
      </c>
      <c r="H30" s="8">
        <f t="shared" si="2"/>
        <v>2296.6700202386783</v>
      </c>
      <c r="I30" s="8">
        <f t="shared" si="6"/>
        <v>556.0655548352751</v>
      </c>
      <c r="J30" s="46">
        <f t="shared" si="4"/>
        <v>20556.06555483527</v>
      </c>
      <c r="L30" s="71"/>
    </row>
    <row r="31" spans="2:12" ht="12.75">
      <c r="B31" s="86"/>
      <c r="C31" s="52" t="s">
        <v>46</v>
      </c>
      <c r="D31" s="66">
        <v>5</v>
      </c>
      <c r="E31" s="18">
        <f t="shared" si="0"/>
        <v>228.8958115714739</v>
      </c>
      <c r="F31" s="19">
        <f t="shared" si="1"/>
        <v>2588.174190917909</v>
      </c>
      <c r="G31" s="8">
        <f t="shared" si="5"/>
        <v>166.92814198815378</v>
      </c>
      <c r="H31" s="8">
        <f t="shared" si="2"/>
        <v>2421.2460489297555</v>
      </c>
      <c r="I31" s="8">
        <f t="shared" si="6"/>
        <v>722.9936968234289</v>
      </c>
      <c r="J31" s="46">
        <f t="shared" si="4"/>
        <v>20722.993696823425</v>
      </c>
      <c r="L31" s="71"/>
    </row>
    <row r="32" spans="2:12" ht="13.5" thickBot="1">
      <c r="B32" s="87"/>
      <c r="C32" s="53" t="s">
        <v>47</v>
      </c>
      <c r="D32" s="67">
        <v>3</v>
      </c>
      <c r="E32" s="20">
        <f t="shared" si="0"/>
        <v>111.11334830804955</v>
      </c>
      <c r="F32" s="20">
        <f t="shared" si="1"/>
        <v>2699.2875392259584</v>
      </c>
      <c r="G32" s="9">
        <f t="shared" si="5"/>
        <v>0</v>
      </c>
      <c r="H32" s="9">
        <f t="shared" si="2"/>
        <v>2699.2875392259584</v>
      </c>
      <c r="I32" s="9">
        <f t="shared" si="6"/>
        <v>722.9936968234289</v>
      </c>
      <c r="J32" s="47">
        <f>J31+G32</f>
        <v>20722.993696823425</v>
      </c>
      <c r="L32" s="72"/>
    </row>
    <row r="33" spans="2:12" ht="12.75">
      <c r="B33" s="88" t="s">
        <v>50</v>
      </c>
      <c r="C33" s="54" t="s">
        <v>72</v>
      </c>
      <c r="D33" s="65">
        <v>6</v>
      </c>
      <c r="E33" s="18">
        <f t="shared" si="0"/>
        <v>296.25348831171203</v>
      </c>
      <c r="F33" s="18">
        <f t="shared" si="1"/>
        <v>2995.5410275376703</v>
      </c>
      <c r="G33" s="7">
        <f t="shared" si="5"/>
        <v>0</v>
      </c>
      <c r="H33" s="7">
        <f t="shared" si="2"/>
        <v>2995.5410275376703</v>
      </c>
      <c r="I33" s="7">
        <f t="shared" si="6"/>
        <v>722.9936968234289</v>
      </c>
      <c r="J33" s="48">
        <f aca="true" t="shared" si="7" ref="J33:J41">(J32+G33)-($J$5/90)</f>
        <v>20500.771474601202</v>
      </c>
      <c r="K33" s="23" t="s">
        <v>59</v>
      </c>
      <c r="L33" s="73"/>
    </row>
    <row r="34" spans="2:12" ht="12.75">
      <c r="B34" s="89"/>
      <c r="C34" s="41" t="s">
        <v>73</v>
      </c>
      <c r="D34" s="66">
        <v>5</v>
      </c>
      <c r="E34" s="18">
        <f t="shared" si="0"/>
        <v>228.8958115714739</v>
      </c>
      <c r="F34" s="19">
        <f t="shared" si="1"/>
        <v>3224.4368391091443</v>
      </c>
      <c r="G34" s="8">
        <f t="shared" si="5"/>
        <v>23.482</v>
      </c>
      <c r="H34" s="8">
        <f t="shared" si="2"/>
        <v>3200.9548391091444</v>
      </c>
      <c r="I34" s="8">
        <f t="shared" si="6"/>
        <v>746.4756968234288</v>
      </c>
      <c r="J34" s="46">
        <f t="shared" si="7"/>
        <v>20302.03125237898</v>
      </c>
      <c r="L34" s="74"/>
    </row>
    <row r="35" spans="2:12" ht="12.75">
      <c r="B35" s="89"/>
      <c r="C35" s="41" t="s">
        <v>74</v>
      </c>
      <c r="D35" s="66">
        <v>5</v>
      </c>
      <c r="E35" s="18">
        <f t="shared" si="0"/>
        <v>228.8958115714739</v>
      </c>
      <c r="F35" s="19">
        <f t="shared" si="1"/>
        <v>3453.3326506806184</v>
      </c>
      <c r="G35" s="8">
        <f t="shared" si="5"/>
        <v>23.482</v>
      </c>
      <c r="H35" s="8">
        <f t="shared" si="2"/>
        <v>3429.8506506806184</v>
      </c>
      <c r="I35" s="8">
        <f t="shared" si="6"/>
        <v>769.9576968234288</v>
      </c>
      <c r="J35" s="46">
        <f t="shared" si="7"/>
        <v>20103.291030156757</v>
      </c>
      <c r="L35" s="74"/>
    </row>
    <row r="36" spans="2:12" ht="12.75">
      <c r="B36" s="89"/>
      <c r="C36" s="41" t="s">
        <v>75</v>
      </c>
      <c r="D36" s="66">
        <v>6</v>
      </c>
      <c r="E36" s="18">
        <f t="shared" si="0"/>
        <v>296.25348831171203</v>
      </c>
      <c r="F36" s="19">
        <f t="shared" si="1"/>
        <v>3749.5861389923302</v>
      </c>
      <c r="G36" s="8">
        <f t="shared" si="5"/>
        <v>23.482</v>
      </c>
      <c r="H36" s="8">
        <f t="shared" si="2"/>
        <v>3726.1041389923303</v>
      </c>
      <c r="I36" s="8">
        <f t="shared" si="6"/>
        <v>793.4396968234288</v>
      </c>
      <c r="J36" s="46">
        <f t="shared" si="7"/>
        <v>19904.550807934535</v>
      </c>
      <c r="L36" s="74"/>
    </row>
    <row r="37" spans="2:12" ht="12.75">
      <c r="B37" s="89"/>
      <c r="C37" s="41" t="s">
        <v>76</v>
      </c>
      <c r="D37" s="66">
        <v>2</v>
      </c>
      <c r="E37" s="18">
        <f t="shared" si="0"/>
        <v>62.60835910775675</v>
      </c>
      <c r="F37" s="19">
        <f t="shared" si="1"/>
        <v>3812.194498100087</v>
      </c>
      <c r="G37" s="8">
        <f t="shared" si="5"/>
        <v>23.482</v>
      </c>
      <c r="H37" s="8">
        <f t="shared" si="2"/>
        <v>3788.712498100087</v>
      </c>
      <c r="I37" s="8">
        <f t="shared" si="6"/>
        <v>816.9216968234288</v>
      </c>
      <c r="J37" s="46">
        <f t="shared" si="7"/>
        <v>19705.810585712312</v>
      </c>
      <c r="L37" s="74"/>
    </row>
    <row r="38" spans="2:12" ht="12.75">
      <c r="B38" s="89"/>
      <c r="C38" s="41" t="s">
        <v>77</v>
      </c>
      <c r="D38" s="66">
        <v>2</v>
      </c>
      <c r="E38" s="18">
        <f t="shared" si="0"/>
        <v>62.60835910775675</v>
      </c>
      <c r="F38" s="19">
        <f aca="true" t="shared" si="8" ref="F38:F69">F37+E38</f>
        <v>3874.8028572078438</v>
      </c>
      <c r="G38" s="8">
        <f t="shared" si="5"/>
        <v>23.482</v>
      </c>
      <c r="H38" s="8">
        <f t="shared" si="2"/>
        <v>3851.320857207844</v>
      </c>
      <c r="I38" s="8">
        <f t="shared" si="6"/>
        <v>840.4036968234287</v>
      </c>
      <c r="J38" s="46">
        <f t="shared" si="7"/>
        <v>19507.07036349009</v>
      </c>
      <c r="L38" s="74"/>
    </row>
    <row r="39" spans="2:12" ht="12.75">
      <c r="B39" s="89"/>
      <c r="C39" s="41" t="s">
        <v>78</v>
      </c>
      <c r="D39" s="66">
        <v>3</v>
      </c>
      <c r="E39" s="18">
        <f t="shared" si="0"/>
        <v>111.11334830804955</v>
      </c>
      <c r="F39" s="19">
        <f t="shared" si="8"/>
        <v>3985.916205515893</v>
      </c>
      <c r="G39" s="8">
        <f t="shared" si="5"/>
        <v>0</v>
      </c>
      <c r="H39" s="8">
        <f t="shared" si="2"/>
        <v>3985.916205515893</v>
      </c>
      <c r="I39" s="8">
        <f t="shared" si="6"/>
        <v>840.4036968234287</v>
      </c>
      <c r="J39" s="46">
        <f t="shared" si="7"/>
        <v>19284.848141267867</v>
      </c>
      <c r="L39" s="74"/>
    </row>
    <row r="40" spans="2:12" ht="12.75">
      <c r="B40" s="89"/>
      <c r="C40" s="41" t="s">
        <v>79</v>
      </c>
      <c r="D40" s="66">
        <v>3</v>
      </c>
      <c r="E40" s="18">
        <f t="shared" si="0"/>
        <v>111.11334830804955</v>
      </c>
      <c r="F40" s="19">
        <f t="shared" si="8"/>
        <v>4097.0295538239425</v>
      </c>
      <c r="G40" s="8">
        <f t="shared" si="5"/>
        <v>0</v>
      </c>
      <c r="H40" s="8">
        <f t="shared" si="2"/>
        <v>4097.0295538239425</v>
      </c>
      <c r="I40" s="8">
        <f t="shared" si="6"/>
        <v>840.4036968234287</v>
      </c>
      <c r="J40" s="46">
        <f t="shared" si="7"/>
        <v>19062.625919045644</v>
      </c>
      <c r="L40" s="74"/>
    </row>
    <row r="41" spans="2:12" ht="12.75">
      <c r="B41" s="89"/>
      <c r="C41" s="41" t="s">
        <v>80</v>
      </c>
      <c r="D41" s="66">
        <v>7</v>
      </c>
      <c r="E41" s="18">
        <f t="shared" si="0"/>
        <v>368.4510434070993</v>
      </c>
      <c r="F41" s="19">
        <f t="shared" si="8"/>
        <v>4465.480597231041</v>
      </c>
      <c r="G41" s="8">
        <f t="shared" si="5"/>
        <v>23.482</v>
      </c>
      <c r="H41" s="8">
        <f t="shared" si="2"/>
        <v>4441.9985972310415</v>
      </c>
      <c r="I41" s="8">
        <f t="shared" si="6"/>
        <v>863.8856968234287</v>
      </c>
      <c r="J41" s="46">
        <f t="shared" si="7"/>
        <v>18863.88569682342</v>
      </c>
      <c r="L41" s="74"/>
    </row>
    <row r="42" spans="2:12" ht="12.75">
      <c r="B42" s="89"/>
      <c r="C42" s="41" t="s">
        <v>81</v>
      </c>
      <c r="D42" s="66">
        <v>13</v>
      </c>
      <c r="E42" s="18">
        <f t="shared" si="0"/>
        <v>884.5902302753485</v>
      </c>
      <c r="F42" s="19">
        <f t="shared" si="8"/>
        <v>5350.07082750639</v>
      </c>
      <c r="G42" s="8">
        <f t="shared" si="5"/>
        <v>111.11334830804955</v>
      </c>
      <c r="H42" s="8">
        <f t="shared" si="2"/>
        <v>5238.9574791983405</v>
      </c>
      <c r="I42" s="8">
        <f t="shared" si="6"/>
        <v>974.9990451314783</v>
      </c>
      <c r="J42" s="46">
        <f aca="true" t="shared" si="9" ref="J42:J60">(J41+G42)-G6-($J$5/90)</f>
        <v>18752.776822909247</v>
      </c>
      <c r="K42" s="23" t="s">
        <v>65</v>
      </c>
      <c r="L42" s="74" t="s">
        <v>61</v>
      </c>
    </row>
    <row r="43" spans="2:12" ht="12.75">
      <c r="B43" s="89"/>
      <c r="C43" s="41" t="s">
        <v>82</v>
      </c>
      <c r="D43" s="66">
        <v>10</v>
      </c>
      <c r="E43" s="18">
        <f t="shared" si="0"/>
        <v>610.2883557247369</v>
      </c>
      <c r="F43" s="19">
        <f t="shared" si="8"/>
        <v>5960.359183231127</v>
      </c>
      <c r="G43" s="8">
        <f t="shared" si="5"/>
        <v>111.11334830804955</v>
      </c>
      <c r="H43" s="8">
        <f t="shared" si="2"/>
        <v>5849.245834923077</v>
      </c>
      <c r="I43" s="8">
        <f t="shared" si="6"/>
        <v>1086.1123934395278</v>
      </c>
      <c r="J43" s="46">
        <f t="shared" si="9"/>
        <v>18641.667948995073</v>
      </c>
      <c r="L43" s="74" t="s">
        <v>0</v>
      </c>
    </row>
    <row r="44" spans="2:12" ht="12.75">
      <c r="B44" s="89"/>
      <c r="C44" s="41" t="s">
        <v>83</v>
      </c>
      <c r="D44" s="66">
        <v>8</v>
      </c>
      <c r="E44" s="18">
        <f t="shared" si="0"/>
        <v>445.0684379007298</v>
      </c>
      <c r="F44" s="19">
        <f t="shared" si="8"/>
        <v>6405.4276211318565</v>
      </c>
      <c r="G44" s="8">
        <f t="shared" si="5"/>
        <v>62.60835910775675</v>
      </c>
      <c r="H44" s="8">
        <f t="shared" si="2"/>
        <v>6342.8192620241</v>
      </c>
      <c r="I44" s="8">
        <f t="shared" si="6"/>
        <v>1148.7207525472845</v>
      </c>
      <c r="J44" s="46">
        <f t="shared" si="9"/>
        <v>18482.054085880605</v>
      </c>
      <c r="L44" s="74" t="s">
        <v>3</v>
      </c>
    </row>
    <row r="45" spans="2:12" ht="12.75">
      <c r="B45" s="89"/>
      <c r="C45" s="41" t="s">
        <v>84</v>
      </c>
      <c r="D45" s="66">
        <v>4</v>
      </c>
      <c r="E45" s="18">
        <f t="shared" si="0"/>
        <v>166.92814198815378</v>
      </c>
      <c r="F45" s="19">
        <f t="shared" si="8"/>
        <v>6572.35576312001</v>
      </c>
      <c r="G45" s="8">
        <f t="shared" si="5"/>
        <v>111.11334830804955</v>
      </c>
      <c r="H45" s="8">
        <f t="shared" si="2"/>
        <v>6461.242414811961</v>
      </c>
      <c r="I45" s="8">
        <f t="shared" si="6"/>
        <v>1259.834100855334</v>
      </c>
      <c r="J45" s="46">
        <f t="shared" si="9"/>
        <v>18370.94521196643</v>
      </c>
      <c r="L45" s="74"/>
    </row>
    <row r="46" spans="2:12" ht="12.75">
      <c r="B46" s="89"/>
      <c r="C46" s="41" t="s">
        <v>85</v>
      </c>
      <c r="D46" s="66">
        <v>2</v>
      </c>
      <c r="E46" s="18">
        <f t="shared" si="0"/>
        <v>62.60835910775675</v>
      </c>
      <c r="F46" s="19">
        <f t="shared" si="8"/>
        <v>6634.964122227767</v>
      </c>
      <c r="G46" s="8">
        <f t="shared" si="5"/>
        <v>111.11334830804955</v>
      </c>
      <c r="H46" s="8">
        <f t="shared" si="2"/>
        <v>6523.8507739197175</v>
      </c>
      <c r="I46" s="8">
        <f t="shared" si="6"/>
        <v>1370.9474491633837</v>
      </c>
      <c r="J46" s="46">
        <f t="shared" si="9"/>
        <v>18259.836338052257</v>
      </c>
      <c r="L46" s="74"/>
    </row>
    <row r="47" spans="2:12" ht="12.75">
      <c r="B47" s="89"/>
      <c r="C47" s="41" t="s">
        <v>86</v>
      </c>
      <c r="D47" s="66">
        <v>8</v>
      </c>
      <c r="E47" s="18">
        <f t="shared" si="0"/>
        <v>445.0684379007298</v>
      </c>
      <c r="F47" s="19">
        <f t="shared" si="8"/>
        <v>7080.032560128497</v>
      </c>
      <c r="G47" s="8">
        <f t="shared" si="5"/>
        <v>166.92814198815378</v>
      </c>
      <c r="H47" s="8">
        <f t="shared" si="2"/>
        <v>6913.104418140343</v>
      </c>
      <c r="I47" s="8">
        <f t="shared" si="6"/>
        <v>1537.8755911515375</v>
      </c>
      <c r="J47" s="46">
        <f t="shared" si="9"/>
        <v>18204.54225781819</v>
      </c>
      <c r="L47" s="74"/>
    </row>
    <row r="48" spans="2:12" ht="12.75">
      <c r="B48" s="89"/>
      <c r="C48" s="41" t="s">
        <v>87</v>
      </c>
      <c r="D48" s="66">
        <v>8</v>
      </c>
      <c r="E48" s="18">
        <f t="shared" si="0"/>
        <v>445.0684379007298</v>
      </c>
      <c r="F48" s="19">
        <f t="shared" si="8"/>
        <v>7525.1009980292265</v>
      </c>
      <c r="G48" s="8">
        <f t="shared" si="5"/>
        <v>228.8958115714739</v>
      </c>
      <c r="H48" s="8">
        <f t="shared" si="2"/>
        <v>7296.2051864577525</v>
      </c>
      <c r="I48" s="8">
        <f t="shared" si="6"/>
        <v>1766.7714027230113</v>
      </c>
      <c r="J48" s="46">
        <f t="shared" si="9"/>
        <v>18211.21584716744</v>
      </c>
      <c r="L48" s="74"/>
    </row>
    <row r="49" spans="2:12" ht="12.75">
      <c r="B49" s="89"/>
      <c r="C49" s="41" t="s">
        <v>88</v>
      </c>
      <c r="D49" s="66">
        <v>9</v>
      </c>
      <c r="E49" s="18">
        <f t="shared" si="0"/>
        <v>525.7719177338361</v>
      </c>
      <c r="F49" s="19">
        <f t="shared" si="8"/>
        <v>8050.872915763062</v>
      </c>
      <c r="G49" s="8">
        <f t="shared" si="5"/>
        <v>296.25348831171203</v>
      </c>
      <c r="H49" s="8">
        <f t="shared" si="2"/>
        <v>7754.61942745135</v>
      </c>
      <c r="I49" s="8">
        <f t="shared" si="6"/>
        <v>2063.024891034723</v>
      </c>
      <c r="J49" s="46">
        <f t="shared" si="9"/>
        <v>18285.24711325693</v>
      </c>
      <c r="L49" s="74"/>
    </row>
    <row r="50" spans="2:12" ht="12.75">
      <c r="B50" s="89"/>
      <c r="C50" s="41" t="s">
        <v>89</v>
      </c>
      <c r="D50" s="66">
        <v>9</v>
      </c>
      <c r="E50" s="18">
        <f t="shared" si="0"/>
        <v>525.7719177338361</v>
      </c>
      <c r="F50" s="19">
        <f t="shared" si="8"/>
        <v>8576.644833496899</v>
      </c>
      <c r="G50" s="8">
        <f t="shared" si="5"/>
        <v>296.25348831171203</v>
      </c>
      <c r="H50" s="8">
        <f t="shared" si="2"/>
        <v>8280.391345185188</v>
      </c>
      <c r="I50" s="8">
        <f t="shared" si="6"/>
        <v>2359.278379346435</v>
      </c>
      <c r="J50" s="46">
        <f t="shared" si="9"/>
        <v>18359.27837934642</v>
      </c>
      <c r="L50" s="74"/>
    </row>
    <row r="51" spans="2:12" ht="12.75">
      <c r="B51" s="89"/>
      <c r="C51" s="41" t="s">
        <v>90</v>
      </c>
      <c r="D51" s="66">
        <v>12</v>
      </c>
      <c r="E51" s="18">
        <f t="shared" si="0"/>
        <v>789.8792599925598</v>
      </c>
      <c r="F51" s="19">
        <f t="shared" si="8"/>
        <v>9366.52409348946</v>
      </c>
      <c r="G51" s="8">
        <f t="shared" si="5"/>
        <v>228.8958115714739</v>
      </c>
      <c r="H51" s="8">
        <f t="shared" si="2"/>
        <v>9137.628281917985</v>
      </c>
      <c r="I51" s="8">
        <f t="shared" si="6"/>
        <v>2588.174190917909</v>
      </c>
      <c r="J51" s="46">
        <f t="shared" si="9"/>
        <v>18365.95196869567</v>
      </c>
      <c r="L51" s="74"/>
    </row>
    <row r="52" spans="2:12" ht="12.75">
      <c r="B52" s="89"/>
      <c r="C52" s="41" t="s">
        <v>91</v>
      </c>
      <c r="D52" s="66">
        <v>5</v>
      </c>
      <c r="E52" s="18">
        <f t="shared" si="0"/>
        <v>228.8958115714739</v>
      </c>
      <c r="F52" s="19">
        <f t="shared" si="8"/>
        <v>9595.419905060933</v>
      </c>
      <c r="G52" s="8">
        <f t="shared" si="5"/>
        <v>111.11334830804955</v>
      </c>
      <c r="H52" s="8">
        <f t="shared" si="2"/>
        <v>9484.306556752883</v>
      </c>
      <c r="I52" s="8">
        <f t="shared" si="6"/>
        <v>2699.2875392259584</v>
      </c>
      <c r="J52" s="46">
        <f t="shared" si="9"/>
        <v>18254.843094781496</v>
      </c>
      <c r="L52" s="74"/>
    </row>
    <row r="53" spans="2:12" ht="12.75">
      <c r="B53" s="89"/>
      <c r="C53" s="41" t="s">
        <v>93</v>
      </c>
      <c r="D53" s="66">
        <v>5</v>
      </c>
      <c r="E53" s="18">
        <f t="shared" si="0"/>
        <v>228.8958115714739</v>
      </c>
      <c r="F53" s="19">
        <f t="shared" si="8"/>
        <v>9824.315716632407</v>
      </c>
      <c r="G53" s="8">
        <f t="shared" si="5"/>
        <v>296.25348831171203</v>
      </c>
      <c r="H53" s="8">
        <f t="shared" si="2"/>
        <v>9528.062228320696</v>
      </c>
      <c r="I53" s="8">
        <f t="shared" si="6"/>
        <v>2995.5410275376703</v>
      </c>
      <c r="J53" s="46">
        <f t="shared" si="9"/>
        <v>18328.874360870985</v>
      </c>
      <c r="L53" s="74"/>
    </row>
    <row r="54" spans="2:12" ht="12.75">
      <c r="B54" s="89"/>
      <c r="C54" s="41" t="s">
        <v>94</v>
      </c>
      <c r="D54" s="66">
        <v>6</v>
      </c>
      <c r="E54" s="18">
        <f t="shared" si="0"/>
        <v>296.25348831171203</v>
      </c>
      <c r="F54" s="19">
        <f t="shared" si="8"/>
        <v>10120.569204944119</v>
      </c>
      <c r="G54" s="8">
        <f t="shared" si="5"/>
        <v>228.8958115714739</v>
      </c>
      <c r="H54" s="8">
        <f t="shared" si="2"/>
        <v>9891.673393372645</v>
      </c>
      <c r="I54" s="8">
        <f t="shared" si="6"/>
        <v>3224.4368391091443</v>
      </c>
      <c r="J54" s="46">
        <f t="shared" si="9"/>
        <v>18335.547950220236</v>
      </c>
      <c r="L54" s="74"/>
    </row>
    <row r="55" spans="2:12" ht="12.75">
      <c r="B55" s="89"/>
      <c r="C55" s="41" t="s">
        <v>95</v>
      </c>
      <c r="D55" s="66">
        <v>12</v>
      </c>
      <c r="E55" s="18">
        <f t="shared" si="0"/>
        <v>789.8792599925598</v>
      </c>
      <c r="F55" s="19">
        <f t="shared" si="8"/>
        <v>10910.448464936679</v>
      </c>
      <c r="G55" s="8">
        <f t="shared" si="5"/>
        <v>228.8958115714739</v>
      </c>
      <c r="H55" s="8">
        <f t="shared" si="2"/>
        <v>10681.552653365205</v>
      </c>
      <c r="I55" s="8">
        <f t="shared" si="6"/>
        <v>3453.3326506806184</v>
      </c>
      <c r="J55" s="46">
        <f t="shared" si="9"/>
        <v>18342.221539569488</v>
      </c>
      <c r="L55" s="74" t="s">
        <v>4</v>
      </c>
    </row>
    <row r="56" spans="2:12" ht="12.75">
      <c r="B56" s="89"/>
      <c r="C56" s="41" t="s">
        <v>96</v>
      </c>
      <c r="D56" s="66">
        <v>17</v>
      </c>
      <c r="E56" s="18">
        <f t="shared" si="0"/>
        <v>1292.9276335998886</v>
      </c>
      <c r="F56" s="19">
        <f t="shared" si="8"/>
        <v>12203.376098536568</v>
      </c>
      <c r="G56" s="8">
        <f t="shared" si="5"/>
        <v>296.25348831171203</v>
      </c>
      <c r="H56" s="8">
        <f t="shared" si="2"/>
        <v>11907.122610224857</v>
      </c>
      <c r="I56" s="8">
        <f t="shared" si="6"/>
        <v>3749.5861389923302</v>
      </c>
      <c r="J56" s="46">
        <f t="shared" si="9"/>
        <v>18416.252805658976</v>
      </c>
      <c r="L56" s="74"/>
    </row>
    <row r="57" spans="2:12" ht="12.75">
      <c r="B57" s="89"/>
      <c r="C57" s="41" t="s">
        <v>97</v>
      </c>
      <c r="D57" s="66">
        <v>12</v>
      </c>
      <c r="E57" s="18">
        <f t="shared" si="0"/>
        <v>789.8792599925598</v>
      </c>
      <c r="F57" s="19">
        <f t="shared" si="8"/>
        <v>12993.255358529128</v>
      </c>
      <c r="G57" s="8">
        <f t="shared" si="5"/>
        <v>62.60835910775675</v>
      </c>
      <c r="H57" s="8">
        <f t="shared" si="2"/>
        <v>12930.646999421371</v>
      </c>
      <c r="I57" s="8">
        <f t="shared" si="6"/>
        <v>3812.194498100087</v>
      </c>
      <c r="J57" s="46">
        <f t="shared" si="9"/>
        <v>18256.63894254451</v>
      </c>
      <c r="L57" s="74"/>
    </row>
    <row r="58" spans="2:12" ht="12.75">
      <c r="B58" s="89"/>
      <c r="C58" s="41" t="s">
        <v>98</v>
      </c>
      <c r="D58" s="66">
        <v>14</v>
      </c>
      <c r="E58" s="18">
        <f t="shared" si="0"/>
        <v>982.3743820483496</v>
      </c>
      <c r="F58" s="19">
        <f t="shared" si="8"/>
        <v>13975.629740577479</v>
      </c>
      <c r="G58" s="8">
        <f t="shared" si="5"/>
        <v>62.60835910775675</v>
      </c>
      <c r="H58" s="8">
        <f t="shared" si="2"/>
        <v>13913.021381469722</v>
      </c>
      <c r="I58" s="8">
        <f t="shared" si="6"/>
        <v>3874.8028572078438</v>
      </c>
      <c r="J58" s="46">
        <f t="shared" si="9"/>
        <v>18097.02507943004</v>
      </c>
      <c r="L58" s="74"/>
    </row>
    <row r="59" spans="2:12" ht="12.75">
      <c r="B59" s="89"/>
      <c r="C59" s="41" t="s">
        <v>99</v>
      </c>
      <c r="D59" s="66">
        <v>15</v>
      </c>
      <c r="E59" s="18">
        <f t="shared" si="0"/>
        <v>1083.1011003063993</v>
      </c>
      <c r="F59" s="19">
        <f t="shared" si="8"/>
        <v>15058.730840883878</v>
      </c>
      <c r="G59" s="8">
        <f t="shared" si="5"/>
        <v>111.11334830804955</v>
      </c>
      <c r="H59" s="8">
        <f t="shared" si="2"/>
        <v>14947.617492575828</v>
      </c>
      <c r="I59" s="8">
        <f t="shared" si="6"/>
        <v>3985.916205515893</v>
      </c>
      <c r="J59" s="46">
        <f t="shared" si="9"/>
        <v>17985.916205515867</v>
      </c>
      <c r="L59" s="74"/>
    </row>
    <row r="60" spans="2:12" ht="12.75">
      <c r="B60" s="89"/>
      <c r="C60" s="41" t="s">
        <v>100</v>
      </c>
      <c r="D60" s="66">
        <v>17</v>
      </c>
      <c r="E60" s="18">
        <f t="shared" si="0"/>
        <v>1292.9276335998886</v>
      </c>
      <c r="F60" s="19">
        <f t="shared" si="8"/>
        <v>16351.658474483767</v>
      </c>
      <c r="G60" s="8">
        <f t="shared" si="5"/>
        <v>111.11334830804955</v>
      </c>
      <c r="H60" s="8">
        <f t="shared" si="2"/>
        <v>16240.545126175717</v>
      </c>
      <c r="I60" s="8">
        <f t="shared" si="6"/>
        <v>4097.0295538239425</v>
      </c>
      <c r="J60" s="46">
        <f t="shared" si="9"/>
        <v>17874.807331601693</v>
      </c>
      <c r="L60" s="74" t="s">
        <v>1</v>
      </c>
    </row>
    <row r="61" spans="2:12" ht="12.75">
      <c r="B61" s="89"/>
      <c r="C61" s="41" t="s">
        <v>101</v>
      </c>
      <c r="D61" s="66">
        <v>16</v>
      </c>
      <c r="E61" s="18">
        <f t="shared" si="0"/>
        <v>1186.6538023855392</v>
      </c>
      <c r="F61" s="19">
        <f t="shared" si="8"/>
        <v>17538.312276869307</v>
      </c>
      <c r="G61" s="8">
        <f t="shared" si="5"/>
        <v>368.4510434070993</v>
      </c>
      <c r="H61" s="8">
        <f t="shared" si="2"/>
        <v>17169.86123346221</v>
      </c>
      <c r="I61" s="8">
        <f t="shared" si="6"/>
        <v>4465.480597231041</v>
      </c>
      <c r="J61" s="46">
        <f>(J60+G61)-G25-($J$5/90)</f>
        <v>17909.92280447852</v>
      </c>
      <c r="L61" s="74" t="s">
        <v>2</v>
      </c>
    </row>
    <row r="62" spans="2:12" ht="12.75">
      <c r="B62" s="89"/>
      <c r="C62" s="41" t="s">
        <v>102</v>
      </c>
      <c r="D62" s="66">
        <v>12</v>
      </c>
      <c r="E62" s="18">
        <f t="shared" si="0"/>
        <v>789.8792599925598</v>
      </c>
      <c r="F62" s="19">
        <f t="shared" si="8"/>
        <v>18328.191536861865</v>
      </c>
      <c r="G62" s="8">
        <f t="shared" si="5"/>
        <v>884.5902302753485</v>
      </c>
      <c r="H62" s="8">
        <f t="shared" si="2"/>
        <v>17443.601306586515</v>
      </c>
      <c r="I62" s="8">
        <f t="shared" si="6"/>
        <v>5350.07082750639</v>
      </c>
      <c r="J62" s="46">
        <f aca="true" t="shared" si="10" ref="J62:J122">(J61+G62)-G26-($J$5/90)</f>
        <v>18572.290812531646</v>
      </c>
      <c r="L62" s="74"/>
    </row>
    <row r="63" spans="2:12" ht="13.5" thickBot="1">
      <c r="B63" s="44"/>
      <c r="C63" s="43" t="s">
        <v>92</v>
      </c>
      <c r="D63" s="67">
        <v>14</v>
      </c>
      <c r="E63" s="20">
        <f t="shared" si="0"/>
        <v>982.3743820483496</v>
      </c>
      <c r="F63" s="20">
        <f t="shared" si="8"/>
        <v>19310.565918910215</v>
      </c>
      <c r="G63" s="9">
        <f t="shared" si="5"/>
        <v>610.2883557247369</v>
      </c>
      <c r="H63" s="9">
        <f t="shared" si="2"/>
        <v>18700.27756318548</v>
      </c>
      <c r="I63" s="9">
        <f t="shared" si="6"/>
        <v>5960.359183231127</v>
      </c>
      <c r="J63" s="47">
        <f t="shared" si="10"/>
        <v>18664.10345772245</v>
      </c>
      <c r="L63" s="75"/>
    </row>
    <row r="64" spans="2:12" ht="12.75">
      <c r="B64" s="90" t="s">
        <v>51</v>
      </c>
      <c r="C64" s="55" t="s">
        <v>103</v>
      </c>
      <c r="D64" s="65">
        <v>12</v>
      </c>
      <c r="E64" s="18">
        <f t="shared" si="0"/>
        <v>789.8792599925598</v>
      </c>
      <c r="F64" s="18">
        <f t="shared" si="8"/>
        <v>20100.445178902773</v>
      </c>
      <c r="G64" s="7">
        <f t="shared" si="5"/>
        <v>445.0684379007298</v>
      </c>
      <c r="H64" s="7">
        <f t="shared" si="2"/>
        <v>19655.376741002045</v>
      </c>
      <c r="I64" s="7">
        <f t="shared" si="6"/>
        <v>6405.4276211318565</v>
      </c>
      <c r="J64" s="48">
        <f t="shared" si="10"/>
        <v>18824.3413142932</v>
      </c>
      <c r="L64" s="76"/>
    </row>
    <row r="65" spans="2:12" ht="12.75">
      <c r="B65" s="91"/>
      <c r="C65" s="56" t="s">
        <v>104</v>
      </c>
      <c r="D65" s="66">
        <v>10</v>
      </c>
      <c r="E65" s="18">
        <f t="shared" si="0"/>
        <v>610.2883557247369</v>
      </c>
      <c r="F65" s="19">
        <f t="shared" si="8"/>
        <v>20710.73353462751</v>
      </c>
      <c r="G65" s="8">
        <f t="shared" si="5"/>
        <v>166.92814198815378</v>
      </c>
      <c r="H65" s="8">
        <f t="shared" si="2"/>
        <v>20543.805392639355</v>
      </c>
      <c r="I65" s="8">
        <f t="shared" si="6"/>
        <v>6572.35576312001</v>
      </c>
      <c r="J65" s="46">
        <f t="shared" si="10"/>
        <v>18745.565234059133</v>
      </c>
      <c r="L65" s="77" t="s">
        <v>5</v>
      </c>
    </row>
    <row r="66" spans="2:12" ht="12.75">
      <c r="B66" s="91"/>
      <c r="C66" s="56" t="s">
        <v>105</v>
      </c>
      <c r="D66" s="66">
        <v>8</v>
      </c>
      <c r="E66" s="18">
        <f t="shared" si="0"/>
        <v>445.0684379007298</v>
      </c>
      <c r="F66" s="19">
        <f t="shared" si="8"/>
        <v>21155.80197252824</v>
      </c>
      <c r="G66" s="8">
        <f t="shared" si="5"/>
        <v>62.60835910775675</v>
      </c>
      <c r="H66" s="8">
        <f t="shared" si="2"/>
        <v>21093.193613420484</v>
      </c>
      <c r="I66" s="8">
        <f t="shared" si="6"/>
        <v>6634.964122227767</v>
      </c>
      <c r="J66" s="46">
        <f t="shared" si="10"/>
        <v>18523.34301183691</v>
      </c>
      <c r="L66" s="77"/>
    </row>
    <row r="67" spans="2:12" ht="12.75">
      <c r="B67" s="91"/>
      <c r="C67" s="56" t="s">
        <v>106</v>
      </c>
      <c r="D67" s="66">
        <v>6</v>
      </c>
      <c r="E67" s="18">
        <f t="shared" si="0"/>
        <v>296.25348831171203</v>
      </c>
      <c r="F67" s="19">
        <f t="shared" si="8"/>
        <v>21452.05546083995</v>
      </c>
      <c r="G67" s="8">
        <f t="shared" si="5"/>
        <v>445.0684379007298</v>
      </c>
      <c r="H67" s="8">
        <f t="shared" si="2"/>
        <v>21006.98702293922</v>
      </c>
      <c r="I67" s="8">
        <f t="shared" si="6"/>
        <v>7080.032560128497</v>
      </c>
      <c r="J67" s="46">
        <f t="shared" si="10"/>
        <v>18579.26108552726</v>
      </c>
      <c r="L67" s="77"/>
    </row>
    <row r="68" spans="2:12" ht="12.75">
      <c r="B68" s="91"/>
      <c r="C68" s="56" t="s">
        <v>107</v>
      </c>
      <c r="D68" s="66">
        <v>5</v>
      </c>
      <c r="E68" s="18">
        <f t="shared" si="0"/>
        <v>228.8958115714739</v>
      </c>
      <c r="F68" s="19">
        <f t="shared" si="8"/>
        <v>21680.951272411425</v>
      </c>
      <c r="G68" s="8">
        <f t="shared" si="5"/>
        <v>445.0684379007298</v>
      </c>
      <c r="H68" s="8">
        <f t="shared" si="2"/>
        <v>21235.882834510696</v>
      </c>
      <c r="I68" s="8">
        <f t="shared" si="6"/>
        <v>7525.1009980292265</v>
      </c>
      <c r="J68" s="46">
        <f t="shared" si="10"/>
        <v>18802.107301205768</v>
      </c>
      <c r="L68" s="77"/>
    </row>
    <row r="69" spans="2:12" ht="12.75">
      <c r="B69" s="91"/>
      <c r="C69" s="56" t="s">
        <v>108</v>
      </c>
      <c r="D69" s="66">
        <v>1</v>
      </c>
      <c r="E69" s="18">
        <f t="shared" si="0"/>
        <v>23.482</v>
      </c>
      <c r="F69" s="19">
        <f t="shared" si="8"/>
        <v>21704.433272411425</v>
      </c>
      <c r="G69" s="8">
        <f t="shared" si="5"/>
        <v>525.7719177338361</v>
      </c>
      <c r="H69" s="8">
        <f t="shared" si="2"/>
        <v>21178.661354677588</v>
      </c>
      <c r="I69" s="8">
        <f t="shared" si="6"/>
        <v>8050.872915763062</v>
      </c>
      <c r="J69" s="46">
        <f t="shared" si="10"/>
        <v>19105.656996717382</v>
      </c>
      <c r="L69" s="77"/>
    </row>
    <row r="70" spans="2:12" ht="12.75">
      <c r="B70" s="91"/>
      <c r="C70" s="56" t="s">
        <v>109</v>
      </c>
      <c r="D70" s="66">
        <v>0</v>
      </c>
      <c r="E70" s="18">
        <f aca="true" t="shared" si="11" ref="E70:E124">IF(D70&gt;0,23.482*D70^1.4148,0)</f>
        <v>0</v>
      </c>
      <c r="F70" s="19">
        <f aca="true" t="shared" si="12" ref="F70:F101">F69+E70</f>
        <v>21704.433272411425</v>
      </c>
      <c r="G70" s="8">
        <f t="shared" si="5"/>
        <v>525.7719177338361</v>
      </c>
      <c r="H70" s="8">
        <f aca="true" t="shared" si="13" ref="H70:H124">F70-G70</f>
        <v>21178.661354677588</v>
      </c>
      <c r="I70" s="8">
        <f t="shared" si="6"/>
        <v>8576.644833496899</v>
      </c>
      <c r="J70" s="46">
        <f t="shared" si="10"/>
        <v>19385.724692228996</v>
      </c>
      <c r="L70" s="77"/>
    </row>
    <row r="71" spans="2:12" ht="12.75">
      <c r="B71" s="91"/>
      <c r="C71" s="56" t="s">
        <v>110</v>
      </c>
      <c r="D71" s="66">
        <v>1</v>
      </c>
      <c r="E71" s="18">
        <f t="shared" si="11"/>
        <v>23.482</v>
      </c>
      <c r="F71" s="19">
        <f t="shared" si="12"/>
        <v>21727.915272411425</v>
      </c>
      <c r="G71" s="8">
        <f t="shared" si="5"/>
        <v>789.8792599925598</v>
      </c>
      <c r="H71" s="8">
        <f t="shared" si="13"/>
        <v>20938.036012418866</v>
      </c>
      <c r="I71" s="8">
        <f t="shared" si="6"/>
        <v>9366.52409348946</v>
      </c>
      <c r="J71" s="46">
        <f t="shared" si="10"/>
        <v>19929.89972999933</v>
      </c>
      <c r="L71" s="77"/>
    </row>
    <row r="72" spans="2:12" ht="12.75">
      <c r="B72" s="91"/>
      <c r="C72" s="56" t="s">
        <v>111</v>
      </c>
      <c r="D72" s="66">
        <v>9</v>
      </c>
      <c r="E72" s="18">
        <f t="shared" si="11"/>
        <v>525.7719177338361</v>
      </c>
      <c r="F72" s="19">
        <f t="shared" si="12"/>
        <v>22253.68719014526</v>
      </c>
      <c r="G72" s="8">
        <f t="shared" si="5"/>
        <v>228.8958115714739</v>
      </c>
      <c r="H72" s="8">
        <f t="shared" si="13"/>
        <v>22024.791378573787</v>
      </c>
      <c r="I72" s="8">
        <f t="shared" si="6"/>
        <v>9595.419905060933</v>
      </c>
      <c r="J72" s="46">
        <f t="shared" si="10"/>
        <v>19913.091319348583</v>
      </c>
      <c r="L72" s="77"/>
    </row>
    <row r="73" spans="2:12" ht="12.75">
      <c r="B73" s="91"/>
      <c r="C73" s="56" t="s">
        <v>112</v>
      </c>
      <c r="D73" s="66">
        <v>2</v>
      </c>
      <c r="E73" s="18">
        <f t="shared" si="11"/>
        <v>62.60835910775675</v>
      </c>
      <c r="F73" s="19">
        <f t="shared" si="12"/>
        <v>22316.295549253016</v>
      </c>
      <c r="G73" s="8">
        <f t="shared" si="5"/>
        <v>228.8958115714739</v>
      </c>
      <c r="H73" s="8">
        <f t="shared" si="13"/>
        <v>22087.399737681542</v>
      </c>
      <c r="I73" s="8">
        <f t="shared" si="6"/>
        <v>9824.315716632407</v>
      </c>
      <c r="J73" s="46">
        <f t="shared" si="10"/>
        <v>19896.282908697835</v>
      </c>
      <c r="L73" s="77"/>
    </row>
    <row r="74" spans="2:12" ht="12.75">
      <c r="B74" s="91"/>
      <c r="C74" s="56" t="s">
        <v>113</v>
      </c>
      <c r="D74" s="66">
        <v>10</v>
      </c>
      <c r="E74" s="18">
        <f t="shared" si="11"/>
        <v>610.2883557247369</v>
      </c>
      <c r="F74" s="19">
        <f t="shared" si="12"/>
        <v>22926.583904977753</v>
      </c>
      <c r="G74" s="8">
        <f t="shared" si="5"/>
        <v>296.25348831171203</v>
      </c>
      <c r="H74" s="8">
        <f t="shared" si="13"/>
        <v>22630.330416666042</v>
      </c>
      <c r="I74" s="8">
        <f t="shared" si="6"/>
        <v>10120.569204944119</v>
      </c>
      <c r="J74" s="46">
        <f t="shared" si="10"/>
        <v>19946.832174787323</v>
      </c>
      <c r="L74" s="77"/>
    </row>
    <row r="75" spans="2:12" ht="12.75">
      <c r="B75" s="91"/>
      <c r="C75" s="56" t="s">
        <v>114</v>
      </c>
      <c r="D75" s="66">
        <v>15</v>
      </c>
      <c r="E75" s="18">
        <f t="shared" si="11"/>
        <v>1083.1011003063993</v>
      </c>
      <c r="F75" s="19">
        <f t="shared" si="12"/>
        <v>24009.68500528415</v>
      </c>
      <c r="G75" s="8">
        <f t="shared" si="5"/>
        <v>789.8792599925598</v>
      </c>
      <c r="H75" s="8">
        <f t="shared" si="13"/>
        <v>23219.805745291593</v>
      </c>
      <c r="I75" s="8">
        <f t="shared" si="6"/>
        <v>10910.448464936679</v>
      </c>
      <c r="J75" s="46">
        <f t="shared" si="10"/>
        <v>20514.48921255766</v>
      </c>
      <c r="L75" s="77"/>
    </row>
    <row r="76" spans="2:12" ht="12.75">
      <c r="B76" s="91"/>
      <c r="C76" s="56" t="s">
        <v>115</v>
      </c>
      <c r="D76" s="66">
        <v>17</v>
      </c>
      <c r="E76" s="18">
        <f t="shared" si="11"/>
        <v>1292.9276335998886</v>
      </c>
      <c r="F76" s="19">
        <f t="shared" si="12"/>
        <v>25302.61263888404</v>
      </c>
      <c r="G76" s="8">
        <f t="shared" si="5"/>
        <v>1292.9276335998886</v>
      </c>
      <c r="H76" s="8">
        <f t="shared" si="13"/>
        <v>24009.68500528415</v>
      </c>
      <c r="I76" s="8">
        <f t="shared" si="6"/>
        <v>12203.376098536568</v>
      </c>
      <c r="J76" s="46">
        <f t="shared" si="10"/>
        <v>21585.194623935324</v>
      </c>
      <c r="L76" s="77"/>
    </row>
    <row r="77" spans="2:12" ht="12.75">
      <c r="B77" s="91"/>
      <c r="C77" s="56" t="s">
        <v>116</v>
      </c>
      <c r="D77" s="66">
        <v>18</v>
      </c>
      <c r="E77" s="18">
        <f t="shared" si="11"/>
        <v>1401.8276566840107</v>
      </c>
      <c r="F77" s="19">
        <f t="shared" si="12"/>
        <v>26704.44029556805</v>
      </c>
      <c r="G77" s="8">
        <f t="shared" si="5"/>
        <v>789.8792599925598</v>
      </c>
      <c r="H77" s="8">
        <f t="shared" si="13"/>
        <v>25914.56103557549</v>
      </c>
      <c r="I77" s="8">
        <f t="shared" si="6"/>
        <v>12993.255358529128</v>
      </c>
      <c r="J77" s="46">
        <f t="shared" si="10"/>
        <v>22129.36966170566</v>
      </c>
      <c r="L77" s="77"/>
    </row>
    <row r="78" spans="2:12" ht="12.75">
      <c r="B78" s="91"/>
      <c r="C78" s="56" t="s">
        <v>117</v>
      </c>
      <c r="D78" s="66">
        <v>20</v>
      </c>
      <c r="E78" s="18">
        <f t="shared" si="11"/>
        <v>1627.1677256833616</v>
      </c>
      <c r="F78" s="19">
        <f t="shared" si="12"/>
        <v>28331.60802125141</v>
      </c>
      <c r="G78" s="8">
        <f t="shared" si="5"/>
        <v>982.3743820483496</v>
      </c>
      <c r="H78" s="8">
        <f t="shared" si="13"/>
        <v>27349.23363920306</v>
      </c>
      <c r="I78" s="8">
        <f t="shared" si="6"/>
        <v>13975.629740577479</v>
      </c>
      <c r="J78" s="46">
        <f t="shared" si="10"/>
        <v>22778.40847322374</v>
      </c>
      <c r="L78" s="77"/>
    </row>
    <row r="79" spans="2:12" ht="12.75">
      <c r="B79" s="91"/>
      <c r="C79" s="56" t="s">
        <v>118</v>
      </c>
      <c r="D79" s="66">
        <v>19</v>
      </c>
      <c r="E79" s="18">
        <f t="shared" si="11"/>
        <v>1513.2674072583554</v>
      </c>
      <c r="F79" s="19">
        <f t="shared" si="12"/>
        <v>29844.875428509764</v>
      </c>
      <c r="G79" s="8">
        <f t="shared" si="5"/>
        <v>1083.1011003063993</v>
      </c>
      <c r="H79" s="8">
        <f t="shared" si="13"/>
        <v>28761.774328203366</v>
      </c>
      <c r="I79" s="8">
        <f t="shared" si="6"/>
        <v>15058.730840883878</v>
      </c>
      <c r="J79" s="46">
        <f t="shared" si="10"/>
        <v>23528.174002999865</v>
      </c>
      <c r="L79" s="77"/>
    </row>
    <row r="80" spans="2:12" ht="12.75">
      <c r="B80" s="91"/>
      <c r="C80" s="56" t="s">
        <v>119</v>
      </c>
      <c r="D80" s="66">
        <v>18</v>
      </c>
      <c r="E80" s="18">
        <f t="shared" si="11"/>
        <v>1401.8276566840107</v>
      </c>
      <c r="F80" s="19">
        <f t="shared" si="12"/>
        <v>31246.703085193774</v>
      </c>
      <c r="G80" s="8">
        <f t="shared" si="5"/>
        <v>1292.9276335998886</v>
      </c>
      <c r="H80" s="8">
        <f t="shared" si="13"/>
        <v>29953.775451593887</v>
      </c>
      <c r="I80" s="8">
        <f t="shared" si="6"/>
        <v>16351.658474483767</v>
      </c>
      <c r="J80" s="46">
        <f t="shared" si="10"/>
        <v>24536.271055269775</v>
      </c>
      <c r="L80" s="77"/>
    </row>
    <row r="81" spans="2:12" ht="12.75">
      <c r="B81" s="91"/>
      <c r="C81" s="56" t="s">
        <v>120</v>
      </c>
      <c r="D81" s="66">
        <v>18</v>
      </c>
      <c r="E81" s="18">
        <f t="shared" si="11"/>
        <v>1401.8276566840107</v>
      </c>
      <c r="F81" s="19">
        <f t="shared" si="12"/>
        <v>32648.530741877785</v>
      </c>
      <c r="G81" s="8">
        <f t="shared" si="5"/>
        <v>1186.6538023855392</v>
      </c>
      <c r="H81" s="8">
        <f t="shared" si="13"/>
        <v>31461.876939492246</v>
      </c>
      <c r="I81" s="8">
        <f t="shared" si="6"/>
        <v>17538.312276869307</v>
      </c>
      <c r="J81" s="46">
        <f t="shared" si="10"/>
        <v>25389.589287125043</v>
      </c>
      <c r="L81" s="77"/>
    </row>
    <row r="82" spans="2:12" ht="12.75">
      <c r="B82" s="91"/>
      <c r="C82" s="56" t="s">
        <v>121</v>
      </c>
      <c r="D82" s="66">
        <v>19</v>
      </c>
      <c r="E82" s="18">
        <f t="shared" si="11"/>
        <v>1513.2674072583554</v>
      </c>
      <c r="F82" s="19">
        <f t="shared" si="12"/>
        <v>34161.79814913614</v>
      </c>
      <c r="G82" s="8">
        <f t="shared" si="5"/>
        <v>789.8792599925598</v>
      </c>
      <c r="H82" s="8">
        <f t="shared" si="13"/>
        <v>33371.918889143584</v>
      </c>
      <c r="I82" s="8">
        <f t="shared" si="6"/>
        <v>18328.191536861865</v>
      </c>
      <c r="J82" s="46">
        <f t="shared" si="10"/>
        <v>25846.13297658733</v>
      </c>
      <c r="L82" s="77"/>
    </row>
    <row r="83" spans="2:12" ht="12.75">
      <c r="B83" s="91"/>
      <c r="C83" s="56" t="s">
        <v>122</v>
      </c>
      <c r="D83" s="66">
        <v>20</v>
      </c>
      <c r="E83" s="18">
        <f t="shared" si="11"/>
        <v>1627.1677256833616</v>
      </c>
      <c r="F83" s="19">
        <f t="shared" si="12"/>
        <v>35788.96587481951</v>
      </c>
      <c r="G83" s="8">
        <f t="shared" si="5"/>
        <v>982.3743820483496</v>
      </c>
      <c r="H83" s="8">
        <f t="shared" si="13"/>
        <v>34806.59149277116</v>
      </c>
      <c r="I83" s="8">
        <f t="shared" si="6"/>
        <v>19310.565918910215</v>
      </c>
      <c r="J83" s="46">
        <f t="shared" si="10"/>
        <v>26439.356994425303</v>
      </c>
      <c r="L83" s="77" t="s">
        <v>64</v>
      </c>
    </row>
    <row r="84" spans="2:12" ht="12.75">
      <c r="B84" s="91"/>
      <c r="C84" s="56" t="s">
        <v>123</v>
      </c>
      <c r="D84" s="66">
        <v>20</v>
      </c>
      <c r="E84" s="18">
        <f t="shared" si="11"/>
        <v>1627.1677256833616</v>
      </c>
      <c r="F84" s="19">
        <f t="shared" si="12"/>
        <v>37416.13360050287</v>
      </c>
      <c r="G84" s="8">
        <f t="shared" si="5"/>
        <v>789.8792599925598</v>
      </c>
      <c r="H84" s="8">
        <f t="shared" si="13"/>
        <v>36626.25434051031</v>
      </c>
      <c r="I84" s="8">
        <f t="shared" si="6"/>
        <v>20100.445178902773</v>
      </c>
      <c r="J84" s="46">
        <f t="shared" si="10"/>
        <v>26778.118220624165</v>
      </c>
      <c r="L84" s="77" t="s">
        <v>9</v>
      </c>
    </row>
    <row r="85" spans="2:12" ht="12.75">
      <c r="B85" s="91"/>
      <c r="C85" s="56" t="s">
        <v>124</v>
      </c>
      <c r="D85" s="66">
        <v>20</v>
      </c>
      <c r="E85" s="18">
        <f t="shared" si="11"/>
        <v>1627.1677256833616</v>
      </c>
      <c r="F85" s="19">
        <f t="shared" si="12"/>
        <v>39043.301326186236</v>
      </c>
      <c r="G85" s="8">
        <f t="shared" si="5"/>
        <v>610.2883557247369</v>
      </c>
      <c r="H85" s="8">
        <f t="shared" si="13"/>
        <v>38433.012970461496</v>
      </c>
      <c r="I85" s="8">
        <f t="shared" si="6"/>
        <v>20710.73353462751</v>
      </c>
      <c r="J85" s="46">
        <f t="shared" si="10"/>
        <v>26869.930865814968</v>
      </c>
      <c r="L85" s="77" t="s">
        <v>63</v>
      </c>
    </row>
    <row r="86" spans="2:12" ht="12.75">
      <c r="B86" s="91"/>
      <c r="C86" s="56" t="s">
        <v>125</v>
      </c>
      <c r="D86" s="66">
        <v>20</v>
      </c>
      <c r="E86" s="18">
        <f t="shared" si="11"/>
        <v>1627.1677256833616</v>
      </c>
      <c r="F86" s="19">
        <f t="shared" si="12"/>
        <v>40670.4690518696</v>
      </c>
      <c r="G86" s="8">
        <f t="shared" si="5"/>
        <v>445.0684379007298</v>
      </c>
      <c r="H86" s="8">
        <f t="shared" si="13"/>
        <v>40225.40061396887</v>
      </c>
      <c r="I86" s="8">
        <f t="shared" si="6"/>
        <v>21155.80197252824</v>
      </c>
      <c r="J86" s="46">
        <f t="shared" si="10"/>
        <v>26796.523593181762</v>
      </c>
      <c r="L86" s="77"/>
    </row>
    <row r="87" spans="2:12" ht="12.75">
      <c r="B87" s="91"/>
      <c r="C87" s="56" t="s">
        <v>126</v>
      </c>
      <c r="D87" s="66">
        <v>21</v>
      </c>
      <c r="E87" s="18">
        <f t="shared" si="11"/>
        <v>1743.4558010628268</v>
      </c>
      <c r="F87" s="19">
        <f t="shared" si="12"/>
        <v>42413.924852932425</v>
      </c>
      <c r="G87" s="8">
        <f t="shared" si="5"/>
        <v>296.25348831171203</v>
      </c>
      <c r="H87" s="8">
        <f t="shared" si="13"/>
        <v>42117.67136462071</v>
      </c>
      <c r="I87" s="8">
        <f t="shared" si="6"/>
        <v>21452.05546083995</v>
      </c>
      <c r="J87" s="46">
        <f t="shared" si="10"/>
        <v>26641.659047699777</v>
      </c>
      <c r="L87" s="77"/>
    </row>
    <row r="88" spans="2:12" ht="12.75">
      <c r="B88" s="91"/>
      <c r="C88" s="56" t="s">
        <v>127</v>
      </c>
      <c r="D88" s="66">
        <v>21</v>
      </c>
      <c r="E88" s="18">
        <f t="shared" si="11"/>
        <v>1743.4558010628268</v>
      </c>
      <c r="F88" s="19">
        <f t="shared" si="12"/>
        <v>44157.38065399525</v>
      </c>
      <c r="G88" s="8">
        <f t="shared" si="5"/>
        <v>228.8958115714739</v>
      </c>
      <c r="H88" s="8">
        <f t="shared" si="13"/>
        <v>43928.48484242378</v>
      </c>
      <c r="I88" s="8">
        <f t="shared" si="6"/>
        <v>21680.951272411425</v>
      </c>
      <c r="J88" s="46">
        <f t="shared" si="10"/>
        <v>26537.21928874098</v>
      </c>
      <c r="L88" s="77" t="s">
        <v>6</v>
      </c>
    </row>
    <row r="89" spans="2:12" ht="12.75">
      <c r="B89" s="91"/>
      <c r="C89" s="56" t="s">
        <v>128</v>
      </c>
      <c r="D89" s="66">
        <v>22</v>
      </c>
      <c r="E89" s="18">
        <f t="shared" si="11"/>
        <v>1862.0643804749254</v>
      </c>
      <c r="F89" s="19">
        <f t="shared" si="12"/>
        <v>46019.445034470176</v>
      </c>
      <c r="G89" s="8">
        <f t="shared" si="5"/>
        <v>23.482</v>
      </c>
      <c r="H89" s="8">
        <f t="shared" si="13"/>
        <v>45995.96303447017</v>
      </c>
      <c r="I89" s="8">
        <f t="shared" si="6"/>
        <v>21704.433272411425</v>
      </c>
      <c r="J89" s="46">
        <f t="shared" si="10"/>
        <v>26042.225578207046</v>
      </c>
      <c r="L89" s="77"/>
    </row>
    <row r="90" spans="2:12" ht="12.75">
      <c r="B90" s="91"/>
      <c r="C90" s="56" t="s">
        <v>129</v>
      </c>
      <c r="D90" s="66">
        <v>22</v>
      </c>
      <c r="E90" s="18">
        <f t="shared" si="11"/>
        <v>1862.0643804749254</v>
      </c>
      <c r="F90" s="19">
        <f t="shared" si="12"/>
        <v>47881.5094149451</v>
      </c>
      <c r="G90" s="8">
        <f aca="true" t="shared" si="14" ref="G90:G124">E70</f>
        <v>0</v>
      </c>
      <c r="H90" s="8">
        <f t="shared" si="13"/>
        <v>47881.5094149451</v>
      </c>
      <c r="I90" s="8">
        <f t="shared" si="6"/>
        <v>21704.433272411425</v>
      </c>
      <c r="J90" s="46">
        <f t="shared" si="10"/>
        <v>25591.10754441335</v>
      </c>
      <c r="L90" s="77"/>
    </row>
    <row r="91" spans="2:12" ht="12.75">
      <c r="B91" s="91"/>
      <c r="C91" s="56" t="s">
        <v>130</v>
      </c>
      <c r="D91" s="66">
        <v>22</v>
      </c>
      <c r="E91" s="18">
        <f t="shared" si="11"/>
        <v>1862.0643804749254</v>
      </c>
      <c r="F91" s="19">
        <f t="shared" si="12"/>
        <v>49743.57379542003</v>
      </c>
      <c r="G91" s="8">
        <f t="shared" si="14"/>
        <v>23.482</v>
      </c>
      <c r="H91" s="8">
        <f t="shared" si="13"/>
        <v>49720.09179542003</v>
      </c>
      <c r="I91" s="8">
        <f aca="true" t="shared" si="15" ref="I91:I124">I90+G91</f>
        <v>21727.915272411425</v>
      </c>
      <c r="J91" s="46">
        <f t="shared" si="10"/>
        <v>25163.471510619653</v>
      </c>
      <c r="L91" s="77" t="s">
        <v>53</v>
      </c>
    </row>
    <row r="92" spans="2:12" ht="12.75">
      <c r="B92" s="91"/>
      <c r="C92" s="56" t="s">
        <v>131</v>
      </c>
      <c r="D92" s="66">
        <v>21</v>
      </c>
      <c r="E92" s="18">
        <f t="shared" si="11"/>
        <v>1743.4558010628268</v>
      </c>
      <c r="F92" s="19">
        <f t="shared" si="12"/>
        <v>51487.029596482855</v>
      </c>
      <c r="G92" s="8">
        <f t="shared" si="14"/>
        <v>525.7719177338361</v>
      </c>
      <c r="H92" s="8">
        <f t="shared" si="13"/>
        <v>50961.25767874902</v>
      </c>
      <c r="I92" s="8">
        <f t="shared" si="15"/>
        <v>22253.68719014526</v>
      </c>
      <c r="J92" s="46">
        <f t="shared" si="10"/>
        <v>25170.767717819555</v>
      </c>
      <c r="L92" s="77"/>
    </row>
    <row r="93" spans="2:12" ht="13.5" thickBot="1">
      <c r="B93" s="92"/>
      <c r="C93" s="57" t="s">
        <v>132</v>
      </c>
      <c r="D93" s="67">
        <v>20</v>
      </c>
      <c r="E93" s="20">
        <f t="shared" si="11"/>
        <v>1627.1677256833616</v>
      </c>
      <c r="F93" s="20">
        <f t="shared" si="12"/>
        <v>53114.19732216622</v>
      </c>
      <c r="G93" s="9">
        <f t="shared" si="14"/>
        <v>62.60835910775675</v>
      </c>
      <c r="H93" s="9">
        <f t="shared" si="13"/>
        <v>53051.588963058464</v>
      </c>
      <c r="I93" s="9">
        <f t="shared" si="15"/>
        <v>22316.295549253016</v>
      </c>
      <c r="J93" s="47">
        <f t="shared" si="10"/>
        <v>24948.545495597333</v>
      </c>
      <c r="L93" s="78"/>
    </row>
    <row r="94" spans="2:12" ht="12.75">
      <c r="B94" s="93" t="s">
        <v>52</v>
      </c>
      <c r="C94" s="58" t="s">
        <v>133</v>
      </c>
      <c r="D94" s="65">
        <v>21</v>
      </c>
      <c r="E94" s="18">
        <f t="shared" si="11"/>
        <v>1743.4558010628268</v>
      </c>
      <c r="F94" s="18">
        <f t="shared" si="12"/>
        <v>54857.65312322904</v>
      </c>
      <c r="G94" s="7">
        <f t="shared" si="14"/>
        <v>610.2883557247369</v>
      </c>
      <c r="H94" s="7">
        <f t="shared" si="13"/>
        <v>54247.3647675043</v>
      </c>
      <c r="I94" s="7">
        <f t="shared" si="15"/>
        <v>22926.583904977753</v>
      </c>
      <c r="J94" s="48">
        <f t="shared" si="10"/>
        <v>25274.003269992092</v>
      </c>
      <c r="L94" s="79"/>
    </row>
    <row r="95" spans="2:12" ht="12.75">
      <c r="B95" s="94"/>
      <c r="C95" s="59" t="s">
        <v>134</v>
      </c>
      <c r="D95" s="66">
        <v>23</v>
      </c>
      <c r="E95" s="18">
        <f t="shared" si="11"/>
        <v>1982.931108573736</v>
      </c>
      <c r="F95" s="19">
        <f t="shared" si="12"/>
        <v>56840.58423180278</v>
      </c>
      <c r="G95" s="8">
        <f t="shared" si="14"/>
        <v>1083.1011003063993</v>
      </c>
      <c r="H95" s="8">
        <f t="shared" si="13"/>
        <v>55757.48313149638</v>
      </c>
      <c r="I95" s="8">
        <f t="shared" si="15"/>
        <v>24009.68500528415</v>
      </c>
      <c r="J95" s="46">
        <f t="shared" si="10"/>
        <v>26023.76879976822</v>
      </c>
      <c r="L95" s="80" t="s">
        <v>7</v>
      </c>
    </row>
    <row r="96" spans="2:12" ht="12.75">
      <c r="B96" s="94"/>
      <c r="C96" s="59" t="s">
        <v>135</v>
      </c>
      <c r="D96" s="66">
        <v>22</v>
      </c>
      <c r="E96" s="18">
        <f t="shared" si="11"/>
        <v>1862.0643804749254</v>
      </c>
      <c r="F96" s="19">
        <f t="shared" si="12"/>
        <v>58702.648612277706</v>
      </c>
      <c r="G96" s="8">
        <f t="shared" si="14"/>
        <v>1292.9276335998886</v>
      </c>
      <c r="H96" s="8">
        <f t="shared" si="13"/>
        <v>57409.72097867782</v>
      </c>
      <c r="I96" s="8">
        <f t="shared" si="15"/>
        <v>25302.61263888404</v>
      </c>
      <c r="J96" s="46">
        <f t="shared" si="10"/>
        <v>26983.360862837835</v>
      </c>
      <c r="L96" s="80"/>
    </row>
    <row r="97" spans="2:12" ht="12.75">
      <c r="B97" s="94"/>
      <c r="C97" s="59" t="s">
        <v>136</v>
      </c>
      <c r="D97" s="66">
        <v>23</v>
      </c>
      <c r="E97" s="18">
        <f t="shared" si="11"/>
        <v>1982.931108573736</v>
      </c>
      <c r="F97" s="19">
        <f t="shared" si="12"/>
        <v>60685.57972085144</v>
      </c>
      <c r="G97" s="8">
        <f t="shared" si="14"/>
        <v>1401.8276566840107</v>
      </c>
      <c r="H97" s="8">
        <f t="shared" si="13"/>
        <v>59283.75206416743</v>
      </c>
      <c r="I97" s="8">
        <f t="shared" si="15"/>
        <v>26704.44029556805</v>
      </c>
      <c r="J97" s="46">
        <f t="shared" si="10"/>
        <v>27794.515253892525</v>
      </c>
      <c r="L97" s="80"/>
    </row>
    <row r="98" spans="2:14" ht="12.75">
      <c r="B98" s="94"/>
      <c r="C98" s="59" t="s">
        <v>137</v>
      </c>
      <c r="D98" s="66">
        <v>28</v>
      </c>
      <c r="E98" s="18">
        <f t="shared" si="11"/>
        <v>2619.23379991243</v>
      </c>
      <c r="F98" s="19">
        <f t="shared" si="12"/>
        <v>63304.81352076387</v>
      </c>
      <c r="G98" s="8">
        <f t="shared" si="14"/>
        <v>1627.1677256833616</v>
      </c>
      <c r="H98" s="8">
        <f t="shared" si="13"/>
        <v>61677.645795080505</v>
      </c>
      <c r="I98" s="8">
        <f t="shared" si="15"/>
        <v>28331.60802125141</v>
      </c>
      <c r="J98" s="46">
        <f t="shared" si="10"/>
        <v>28314.870527078314</v>
      </c>
      <c r="L98" s="80"/>
      <c r="N98" s="45"/>
    </row>
    <row r="99" spans="2:12" ht="12.75">
      <c r="B99" s="94"/>
      <c r="C99" s="59" t="s">
        <v>138</v>
      </c>
      <c r="D99" s="66">
        <v>26</v>
      </c>
      <c r="E99" s="18">
        <f t="shared" si="11"/>
        <v>2358.518984766726</v>
      </c>
      <c r="F99" s="19">
        <f t="shared" si="12"/>
        <v>65663.33250553059</v>
      </c>
      <c r="G99" s="8">
        <f t="shared" si="14"/>
        <v>1513.2674072583554</v>
      </c>
      <c r="H99" s="8">
        <f t="shared" si="13"/>
        <v>64150.065098272236</v>
      </c>
      <c r="I99" s="8">
        <f t="shared" si="15"/>
        <v>29844.875428509764</v>
      </c>
      <c r="J99" s="46">
        <f t="shared" si="10"/>
        <v>28995.62735638971</v>
      </c>
      <c r="L99" s="80"/>
    </row>
    <row r="100" spans="2:12" ht="12.75">
      <c r="B100" s="94"/>
      <c r="C100" s="59" t="s">
        <v>139</v>
      </c>
      <c r="D100" s="66">
        <v>27</v>
      </c>
      <c r="E100" s="18">
        <f t="shared" si="11"/>
        <v>2487.874892502806</v>
      </c>
      <c r="F100" s="19">
        <f t="shared" si="12"/>
        <v>68151.2073980334</v>
      </c>
      <c r="G100" s="8">
        <f t="shared" si="14"/>
        <v>1401.8276566840107</v>
      </c>
      <c r="H100" s="8">
        <f t="shared" si="13"/>
        <v>66749.37974134939</v>
      </c>
      <c r="I100" s="8">
        <f t="shared" si="15"/>
        <v>31246.703085193774</v>
      </c>
      <c r="J100" s="46">
        <f t="shared" si="10"/>
        <v>29730.164352950767</v>
      </c>
      <c r="L100" s="80"/>
    </row>
    <row r="101" spans="2:12" ht="12.75">
      <c r="B101" s="94"/>
      <c r="C101" s="59" t="s">
        <v>140</v>
      </c>
      <c r="D101" s="66">
        <v>22</v>
      </c>
      <c r="E101" s="18">
        <f t="shared" si="11"/>
        <v>1862.0643804749254</v>
      </c>
      <c r="F101" s="19">
        <f t="shared" si="12"/>
        <v>70013.27177850832</v>
      </c>
      <c r="G101" s="8">
        <f t="shared" si="14"/>
        <v>1401.8276566840107</v>
      </c>
      <c r="H101" s="8">
        <f t="shared" si="13"/>
        <v>68611.44412182432</v>
      </c>
      <c r="I101" s="8">
        <f t="shared" si="15"/>
        <v>32648.530741877785</v>
      </c>
      <c r="J101" s="46">
        <f t="shared" si="10"/>
        <v>30742.8416454244</v>
      </c>
      <c r="L101" s="80" t="s">
        <v>8</v>
      </c>
    </row>
    <row r="102" spans="2:12" ht="12.75">
      <c r="B102" s="94"/>
      <c r="C102" s="59" t="s">
        <v>141</v>
      </c>
      <c r="D102" s="66">
        <v>22</v>
      </c>
      <c r="E102" s="18">
        <f t="shared" si="11"/>
        <v>1862.0643804749254</v>
      </c>
      <c r="F102" s="19">
        <f aca="true" t="shared" si="16" ref="F102:F124">F101+E102</f>
        <v>71875.33615898325</v>
      </c>
      <c r="G102" s="8">
        <f t="shared" si="14"/>
        <v>1513.2674072583554</v>
      </c>
      <c r="H102" s="8">
        <f t="shared" si="13"/>
        <v>70362.06875172489</v>
      </c>
      <c r="I102" s="8">
        <f t="shared" si="15"/>
        <v>34161.79814913614</v>
      </c>
      <c r="J102" s="46">
        <f t="shared" si="10"/>
        <v>31971.278471352776</v>
      </c>
      <c r="L102" s="80"/>
    </row>
    <row r="103" spans="2:12" ht="12.75">
      <c r="B103" s="94"/>
      <c r="C103" s="59" t="s">
        <v>142</v>
      </c>
      <c r="D103" s="66">
        <v>21</v>
      </c>
      <c r="E103" s="18">
        <f t="shared" si="11"/>
        <v>1743.4558010628268</v>
      </c>
      <c r="F103" s="19">
        <f t="shared" si="16"/>
        <v>73618.79196004607</v>
      </c>
      <c r="G103" s="8">
        <f t="shared" si="14"/>
        <v>1627.1677256833616</v>
      </c>
      <c r="H103" s="8">
        <f t="shared" si="13"/>
        <v>71991.62423436271</v>
      </c>
      <c r="I103" s="8">
        <f t="shared" si="15"/>
        <v>35788.96587481951</v>
      </c>
      <c r="J103" s="46">
        <f t="shared" si="10"/>
        <v>32931.15553691319</v>
      </c>
      <c r="L103" s="80"/>
    </row>
    <row r="104" spans="2:12" ht="12.75">
      <c r="B104" s="94"/>
      <c r="C104" s="59" t="s">
        <v>143</v>
      </c>
      <c r="D104" s="66">
        <v>25</v>
      </c>
      <c r="E104" s="18">
        <f t="shared" si="11"/>
        <v>2231.210823395098</v>
      </c>
      <c r="F104" s="19">
        <f t="shared" si="16"/>
        <v>75850.00278344117</v>
      </c>
      <c r="G104" s="8">
        <f t="shared" si="14"/>
        <v>1627.1677256833616</v>
      </c>
      <c r="H104" s="8">
        <f t="shared" si="13"/>
        <v>74222.83505775781</v>
      </c>
      <c r="I104" s="8">
        <f t="shared" si="15"/>
        <v>37416.13360050287</v>
      </c>
      <c r="J104" s="46">
        <f t="shared" si="10"/>
        <v>33891.032602473606</v>
      </c>
      <c r="L104" s="80"/>
    </row>
    <row r="105" spans="2:12" ht="12.75">
      <c r="B105" s="94"/>
      <c r="C105" s="59" t="s">
        <v>144</v>
      </c>
      <c r="D105" s="66">
        <v>27</v>
      </c>
      <c r="E105" s="18">
        <f t="shared" si="11"/>
        <v>2487.874892502806</v>
      </c>
      <c r="F105" s="19">
        <f t="shared" si="16"/>
        <v>78337.87767594398</v>
      </c>
      <c r="G105" s="8">
        <f t="shared" si="14"/>
        <v>1627.1677256833616</v>
      </c>
      <c r="H105" s="8">
        <f t="shared" si="13"/>
        <v>76710.70995026061</v>
      </c>
      <c r="I105" s="8">
        <f t="shared" si="15"/>
        <v>39043.301326186236</v>
      </c>
      <c r="J105" s="46">
        <f t="shared" si="10"/>
        <v>34770.206188200915</v>
      </c>
      <c r="L105" s="80"/>
    </row>
    <row r="106" spans="2:12" ht="12.75">
      <c r="B106" s="94"/>
      <c r="C106" s="59" t="s">
        <v>145</v>
      </c>
      <c r="D106" s="66">
        <v>24</v>
      </c>
      <c r="E106" s="18">
        <f t="shared" si="11"/>
        <v>2105.9979712709023</v>
      </c>
      <c r="F106" s="19">
        <f t="shared" si="16"/>
        <v>80443.87564721488</v>
      </c>
      <c r="G106" s="8">
        <f t="shared" si="14"/>
        <v>1627.1677256833616</v>
      </c>
      <c r="H106" s="8">
        <f t="shared" si="13"/>
        <v>78816.70792153152</v>
      </c>
      <c r="I106" s="8">
        <f t="shared" si="15"/>
        <v>40670.4690518696</v>
      </c>
      <c r="J106" s="46">
        <f t="shared" si="10"/>
        <v>35649.37977392822</v>
      </c>
      <c r="L106" s="80"/>
    </row>
    <row r="107" spans="2:12" ht="12.75">
      <c r="B107" s="94"/>
      <c r="C107" s="59" t="s">
        <v>146</v>
      </c>
      <c r="D107" s="66">
        <v>24</v>
      </c>
      <c r="E107" s="18">
        <f t="shared" si="11"/>
        <v>2105.9979712709023</v>
      </c>
      <c r="F107" s="19">
        <f t="shared" si="16"/>
        <v>82549.87361848578</v>
      </c>
      <c r="G107" s="8">
        <f t="shared" si="14"/>
        <v>1743.4558010628268</v>
      </c>
      <c r="H107" s="8">
        <f t="shared" si="13"/>
        <v>80806.41781742296</v>
      </c>
      <c r="I107" s="8">
        <f t="shared" si="15"/>
        <v>42413.924852932425</v>
      </c>
      <c r="J107" s="46">
        <f t="shared" si="10"/>
        <v>36380.73409277627</v>
      </c>
      <c r="L107" s="80"/>
    </row>
    <row r="108" spans="2:12" ht="12.75">
      <c r="B108" s="94"/>
      <c r="C108" s="59" t="s">
        <v>147</v>
      </c>
      <c r="D108" s="66">
        <v>22</v>
      </c>
      <c r="E108" s="18">
        <f t="shared" si="11"/>
        <v>1862.0643804749254</v>
      </c>
      <c r="F108" s="19">
        <f t="shared" si="16"/>
        <v>84411.93799896071</v>
      </c>
      <c r="G108" s="8">
        <f t="shared" si="14"/>
        <v>1743.4558010628268</v>
      </c>
      <c r="H108" s="8">
        <f t="shared" si="13"/>
        <v>82668.48219789789</v>
      </c>
      <c r="I108" s="8">
        <f t="shared" si="15"/>
        <v>44157.38065399525</v>
      </c>
      <c r="J108" s="46">
        <f t="shared" si="10"/>
        <v>37673.071860045406</v>
      </c>
      <c r="L108" s="80"/>
    </row>
    <row r="109" spans="2:12" ht="12.75">
      <c r="B109" s="94"/>
      <c r="C109" s="59" t="s">
        <v>148</v>
      </c>
      <c r="D109" s="66">
        <v>23</v>
      </c>
      <c r="E109" s="18">
        <f t="shared" si="11"/>
        <v>1982.931108573736</v>
      </c>
      <c r="F109" s="19">
        <f t="shared" si="16"/>
        <v>86394.86910753445</v>
      </c>
      <c r="G109" s="8">
        <f t="shared" si="14"/>
        <v>1862.0643804749254</v>
      </c>
      <c r="H109" s="8">
        <f t="shared" si="13"/>
        <v>84532.80472705953</v>
      </c>
      <c r="I109" s="8">
        <f t="shared" si="15"/>
        <v>46019.445034470176</v>
      </c>
      <c r="J109" s="46">
        <f t="shared" si="10"/>
        <v>39084.01820672664</v>
      </c>
      <c r="L109" s="80" t="s">
        <v>54</v>
      </c>
    </row>
    <row r="110" spans="2:12" ht="12.75">
      <c r="B110" s="94"/>
      <c r="C110" s="59" t="s">
        <v>149</v>
      </c>
      <c r="D110" s="66">
        <v>22</v>
      </c>
      <c r="E110" s="18">
        <f t="shared" si="11"/>
        <v>1862.0643804749254</v>
      </c>
      <c r="F110" s="19">
        <f t="shared" si="16"/>
        <v>88256.93348800938</v>
      </c>
      <c r="G110" s="8">
        <f t="shared" si="14"/>
        <v>1862.0643804749254</v>
      </c>
      <c r="H110" s="8">
        <f t="shared" si="13"/>
        <v>86394.86910753445</v>
      </c>
      <c r="I110" s="8">
        <f t="shared" si="15"/>
        <v>47881.5094149451</v>
      </c>
      <c r="J110" s="46">
        <f t="shared" si="10"/>
        <v>40427.60687666764</v>
      </c>
      <c r="L110" s="80"/>
    </row>
    <row r="111" spans="2:12" ht="12.75">
      <c r="B111" s="94"/>
      <c r="C111" s="59" t="s">
        <v>150</v>
      </c>
      <c r="D111" s="66">
        <v>21</v>
      </c>
      <c r="E111" s="18">
        <f t="shared" si="11"/>
        <v>1743.4558010628268</v>
      </c>
      <c r="F111" s="19">
        <f t="shared" si="16"/>
        <v>90000.3892890722</v>
      </c>
      <c r="G111" s="8">
        <f t="shared" si="14"/>
        <v>1862.0643804749254</v>
      </c>
      <c r="H111" s="8">
        <f t="shared" si="13"/>
        <v>88138.32490859728</v>
      </c>
      <c r="I111" s="8">
        <f t="shared" si="15"/>
        <v>49743.57379542003</v>
      </c>
      <c r="J111" s="46">
        <f t="shared" si="10"/>
        <v>41277.56977492779</v>
      </c>
      <c r="L111" s="80"/>
    </row>
    <row r="112" spans="2:12" ht="12.75">
      <c r="B112" s="94"/>
      <c r="C112" s="59" t="s">
        <v>151</v>
      </c>
      <c r="D112" s="66">
        <v>21</v>
      </c>
      <c r="E112" s="18">
        <f t="shared" si="11"/>
        <v>1743.4558010628268</v>
      </c>
      <c r="F112" s="19">
        <f t="shared" si="16"/>
        <v>91743.84509013503</v>
      </c>
      <c r="G112" s="8">
        <f t="shared" si="14"/>
        <v>1743.4558010628268</v>
      </c>
      <c r="H112" s="8">
        <f t="shared" si="13"/>
        <v>90000.3892890722</v>
      </c>
      <c r="I112" s="8">
        <f t="shared" si="15"/>
        <v>51487.029596482855</v>
      </c>
      <c r="J112" s="46">
        <f t="shared" si="10"/>
        <v>41505.87572016851</v>
      </c>
      <c r="L112" s="80"/>
    </row>
    <row r="113" spans="2:12" ht="12.75">
      <c r="B113" s="94"/>
      <c r="C113" s="59" t="s">
        <v>152</v>
      </c>
      <c r="D113" s="66">
        <v>23</v>
      </c>
      <c r="E113" s="18">
        <f t="shared" si="11"/>
        <v>1982.931108573736</v>
      </c>
      <c r="F113" s="19">
        <f t="shared" si="16"/>
        <v>93726.77619870877</v>
      </c>
      <c r="G113" s="8">
        <f t="shared" si="14"/>
        <v>1627.1677256833616</v>
      </c>
      <c r="H113" s="8">
        <f t="shared" si="13"/>
        <v>92099.60847302541</v>
      </c>
      <c r="I113" s="8">
        <f t="shared" si="15"/>
        <v>53114.19732216622</v>
      </c>
      <c r="J113" s="46">
        <f t="shared" si="10"/>
        <v>42120.941963637095</v>
      </c>
      <c r="L113" s="80"/>
    </row>
    <row r="114" spans="2:12" ht="12.75">
      <c r="B114" s="94"/>
      <c r="C114" s="59" t="s">
        <v>153</v>
      </c>
      <c r="D114" s="66">
        <v>24</v>
      </c>
      <c r="E114" s="18">
        <f t="shared" si="11"/>
        <v>2105.9979712709023</v>
      </c>
      <c r="F114" s="19">
        <f t="shared" si="16"/>
        <v>95832.77416997968</v>
      </c>
      <c r="G114" s="8">
        <f t="shared" si="14"/>
        <v>1743.4558010628268</v>
      </c>
      <c r="H114" s="8">
        <f t="shared" si="13"/>
        <v>94089.31836891685</v>
      </c>
      <c r="I114" s="8">
        <f t="shared" si="15"/>
        <v>54857.65312322904</v>
      </c>
      <c r="J114" s="46">
        <f t="shared" si="10"/>
        <v>42659.80116042935</v>
      </c>
      <c r="L114" s="80"/>
    </row>
    <row r="115" spans="2:12" ht="12.75">
      <c r="B115" s="94"/>
      <c r="C115" s="59" t="s">
        <v>154</v>
      </c>
      <c r="D115" s="66">
        <v>22</v>
      </c>
      <c r="E115" s="18">
        <f t="shared" si="11"/>
        <v>1862.0643804749254</v>
      </c>
      <c r="F115" s="19">
        <f t="shared" si="16"/>
        <v>97694.8385504546</v>
      </c>
      <c r="G115" s="8">
        <f t="shared" si="14"/>
        <v>1982.931108573736</v>
      </c>
      <c r="H115" s="8">
        <f t="shared" si="13"/>
        <v>95711.90744188086</v>
      </c>
      <c r="I115" s="8">
        <f t="shared" si="15"/>
        <v>56840.58423180278</v>
      </c>
      <c r="J115" s="46">
        <f t="shared" si="10"/>
        <v>43337.40894647447</v>
      </c>
      <c r="L115" s="80"/>
    </row>
    <row r="116" spans="2:12" ht="12.75">
      <c r="B116" s="94"/>
      <c r="C116" s="59" t="s">
        <v>155</v>
      </c>
      <c r="D116" s="66">
        <v>25</v>
      </c>
      <c r="E116" s="18">
        <f t="shared" si="11"/>
        <v>2231.210823395098</v>
      </c>
      <c r="F116" s="19">
        <f t="shared" si="16"/>
        <v>99926.0493738497</v>
      </c>
      <c r="G116" s="8">
        <f t="shared" si="14"/>
        <v>1862.0643804749254</v>
      </c>
      <c r="H116" s="8">
        <f t="shared" si="13"/>
        <v>98063.98499337478</v>
      </c>
      <c r="I116" s="8">
        <f t="shared" si="15"/>
        <v>58702.648612277706</v>
      </c>
      <c r="J116" s="46">
        <f t="shared" si="10"/>
        <v>43684.32347112729</v>
      </c>
      <c r="L116" s="80" t="s">
        <v>55</v>
      </c>
    </row>
    <row r="117" spans="2:12" ht="12.75">
      <c r="B117" s="94"/>
      <c r="C117" s="59" t="s">
        <v>156</v>
      </c>
      <c r="D117" s="66">
        <v>28</v>
      </c>
      <c r="E117" s="18">
        <f t="shared" si="11"/>
        <v>2619.23379991243</v>
      </c>
      <c r="F117" s="19">
        <f t="shared" si="16"/>
        <v>102545.28317376213</v>
      </c>
      <c r="G117" s="8">
        <f t="shared" si="14"/>
        <v>1982.931108573736</v>
      </c>
      <c r="H117" s="8">
        <f t="shared" si="13"/>
        <v>100562.35206518839</v>
      </c>
      <c r="I117" s="8">
        <f t="shared" si="15"/>
        <v>60685.57972085144</v>
      </c>
      <c r="J117" s="46">
        <f t="shared" si="10"/>
        <v>44258.378555093266</v>
      </c>
      <c r="L117" s="80" t="s">
        <v>62</v>
      </c>
    </row>
    <row r="118" spans="2:12" ht="12.75">
      <c r="B118" s="94"/>
      <c r="C118" s="59" t="s">
        <v>157</v>
      </c>
      <c r="D118" s="66">
        <v>27</v>
      </c>
      <c r="E118" s="18">
        <f t="shared" si="11"/>
        <v>2487.874892502806</v>
      </c>
      <c r="F118" s="19">
        <f t="shared" si="16"/>
        <v>105033.15806626494</v>
      </c>
      <c r="G118" s="8">
        <f t="shared" si="14"/>
        <v>2619.23379991243</v>
      </c>
      <c r="H118" s="8">
        <f t="shared" si="13"/>
        <v>102413.92426635251</v>
      </c>
      <c r="I118" s="8">
        <f t="shared" si="15"/>
        <v>63304.81352076387</v>
      </c>
      <c r="J118" s="46">
        <f t="shared" si="10"/>
        <v>45865.51087279092</v>
      </c>
      <c r="L118" s="80"/>
    </row>
    <row r="119" spans="2:12" ht="12.75">
      <c r="B119" s="94"/>
      <c r="C119" s="59" t="s">
        <v>158</v>
      </c>
      <c r="D119" s="66">
        <v>23</v>
      </c>
      <c r="E119" s="18">
        <f t="shared" si="11"/>
        <v>1982.931108573736</v>
      </c>
      <c r="F119" s="19">
        <f t="shared" si="16"/>
        <v>107016.08917483868</v>
      </c>
      <c r="G119" s="8">
        <f t="shared" si="14"/>
        <v>2358.518984766726</v>
      </c>
      <c r="H119" s="8">
        <f t="shared" si="13"/>
        <v>104657.57019007196</v>
      </c>
      <c r="I119" s="8">
        <f t="shared" si="15"/>
        <v>65663.33250553059</v>
      </c>
      <c r="J119" s="46">
        <f t="shared" si="10"/>
        <v>47019.433253287076</v>
      </c>
      <c r="L119" s="80"/>
    </row>
    <row r="120" spans="2:12" ht="12.75">
      <c r="B120" s="94"/>
      <c r="C120" s="59" t="s">
        <v>159</v>
      </c>
      <c r="D120" s="66">
        <v>23</v>
      </c>
      <c r="E120" s="18">
        <f t="shared" si="11"/>
        <v>1982.931108573736</v>
      </c>
      <c r="F120" s="19">
        <f t="shared" si="16"/>
        <v>108999.02028341242</v>
      </c>
      <c r="G120" s="8">
        <f t="shared" si="14"/>
        <v>2487.874892502806</v>
      </c>
      <c r="H120" s="8">
        <f t="shared" si="13"/>
        <v>106511.14539090962</v>
      </c>
      <c r="I120" s="8">
        <f t="shared" si="15"/>
        <v>68151.2073980334</v>
      </c>
      <c r="J120" s="46">
        <f t="shared" si="10"/>
        <v>48495.2066635751</v>
      </c>
      <c r="L120" s="80"/>
    </row>
    <row r="121" spans="2:12" ht="12.75">
      <c r="B121" s="94"/>
      <c r="C121" s="59" t="s">
        <v>160</v>
      </c>
      <c r="D121" s="66">
        <v>20</v>
      </c>
      <c r="E121" s="18">
        <f t="shared" si="11"/>
        <v>1627.1677256833616</v>
      </c>
      <c r="F121" s="19">
        <f t="shared" si="16"/>
        <v>110626.18800909579</v>
      </c>
      <c r="G121" s="8">
        <f t="shared" si="14"/>
        <v>1862.0643804749254</v>
      </c>
      <c r="H121" s="8">
        <f t="shared" si="13"/>
        <v>108764.12362862086</v>
      </c>
      <c r="I121" s="8">
        <f t="shared" si="15"/>
        <v>70013.27177850832</v>
      </c>
      <c r="J121" s="46">
        <f t="shared" si="10"/>
        <v>49524.76046610308</v>
      </c>
      <c r="L121" s="80"/>
    </row>
    <row r="122" spans="2:12" ht="12.75">
      <c r="B122" s="94"/>
      <c r="C122" s="59" t="s">
        <v>161</v>
      </c>
      <c r="D122" s="66">
        <v>22</v>
      </c>
      <c r="E122" s="18">
        <f t="shared" si="11"/>
        <v>1862.0643804749254</v>
      </c>
      <c r="F122" s="19">
        <f t="shared" si="16"/>
        <v>112488.25238957071</v>
      </c>
      <c r="G122" s="8">
        <f t="shared" si="14"/>
        <v>1862.0643804749254</v>
      </c>
      <c r="H122" s="8">
        <f t="shared" si="13"/>
        <v>110626.18800909579</v>
      </c>
      <c r="I122" s="8">
        <f t="shared" si="15"/>
        <v>71875.33615898325</v>
      </c>
      <c r="J122" s="46">
        <f t="shared" si="10"/>
        <v>50719.53418645506</v>
      </c>
      <c r="L122" s="80"/>
    </row>
    <row r="123" spans="2:12" ht="12.75">
      <c r="B123" s="94"/>
      <c r="C123" s="59" t="s">
        <v>162</v>
      </c>
      <c r="D123" s="66">
        <v>19</v>
      </c>
      <c r="E123" s="18">
        <f t="shared" si="11"/>
        <v>1513.2674072583554</v>
      </c>
      <c r="F123" s="19">
        <f t="shared" si="16"/>
        <v>114001.51979682907</v>
      </c>
      <c r="G123" s="8">
        <f t="shared" si="14"/>
        <v>1743.4558010628268</v>
      </c>
      <c r="H123" s="8">
        <f t="shared" si="13"/>
        <v>112258.06399576625</v>
      </c>
      <c r="I123" s="8">
        <f t="shared" si="15"/>
        <v>73618.79196004607</v>
      </c>
      <c r="J123" s="46">
        <f>(J122+G123)-G85</f>
        <v>51852.70163179314</v>
      </c>
      <c r="L123" s="80"/>
    </row>
    <row r="124" spans="2:12" ht="13.5" thickBot="1">
      <c r="B124" s="95"/>
      <c r="C124" s="60" t="s">
        <v>163</v>
      </c>
      <c r="D124" s="67">
        <v>22</v>
      </c>
      <c r="E124" s="20">
        <f t="shared" si="11"/>
        <v>1862.0643804749254</v>
      </c>
      <c r="F124" s="24">
        <f t="shared" si="16"/>
        <v>115863.584177304</v>
      </c>
      <c r="G124" s="9">
        <f t="shared" si="14"/>
        <v>2231.210823395098</v>
      </c>
      <c r="H124" s="9">
        <f t="shared" si="13"/>
        <v>113632.3733539089</v>
      </c>
      <c r="I124" s="9">
        <f t="shared" si="15"/>
        <v>75850.00278344117</v>
      </c>
      <c r="J124" s="47">
        <f>(J123+G124)-G86</f>
        <v>53638.84401728751</v>
      </c>
      <c r="L124" s="81"/>
    </row>
    <row r="125" ht="18" customHeight="1"/>
    <row r="126" spans="2:3" ht="12.75">
      <c r="B126" s="23" t="s">
        <v>68</v>
      </c>
      <c r="C126" t="s">
        <v>70</v>
      </c>
    </row>
    <row r="127" spans="2:3" ht="12.75">
      <c r="B127" s="23" t="s">
        <v>67</v>
      </c>
      <c r="C127" t="s">
        <v>69</v>
      </c>
    </row>
  </sheetData>
  <sheetProtection sheet="1" objects="1" scenarios="1"/>
  <mergeCells count="4">
    <mergeCell ref="B5:B32"/>
    <mergeCell ref="B33:B62"/>
    <mergeCell ref="B64:B93"/>
    <mergeCell ref="B94:B124"/>
  </mergeCells>
  <printOptions/>
  <pageMargins left="0" right="0" top="0.1968503937007874" bottom="0" header="0.5118110236220472" footer="0.511811023622047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Dvorsky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Dvorský</dc:creator>
  <cp:keywords/>
  <dc:description/>
  <cp:lastModifiedBy>Petr Vitula</cp:lastModifiedBy>
  <cp:lastPrinted>2003-04-01T11:41:34Z</cp:lastPrinted>
  <dcterms:created xsi:type="dcterms:W3CDTF">2003-02-02T12:41:46Z</dcterms:created>
  <dcterms:modified xsi:type="dcterms:W3CDTF">2010-03-01T08:51:38Z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